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ichStyles.xml" ContentType="application/vnd.ms-excel.richstyles+xml"/>
  <Override PartName="/xl/richData/rdsupportingpropertybagstructure.xml" ContentType="application/vnd.ms-excel.rdsupportingpropertybagstructure+xml"/>
  <Override PartName="/xl/richData/rdsupportingpropertybag.xml" ContentType="application/vnd.ms-excel.rdsupportingpropertybag+xml"/>
  <Override PartName="/xl/richData/rdRichValueTypes.xml" ContentType="application/vnd.ms-excel.rdrichvaluetype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Ex1.xml" ContentType="application/vnd.ms-office.chartex+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P:\emissieregistratie\2. emissieberekeningen\Berekeningen ER2024 (ER1990-2023)\Werkveld_14_Aanvoer_buitenlandse_rivieren\riviervrachten\"/>
    </mc:Choice>
  </mc:AlternateContent>
  <xr:revisionPtr revIDLastSave="0" documentId="13_ncr:1_{8EFA5E59-97A2-4D0B-840A-E7E765ADAB03}" xr6:coauthVersionLast="47" xr6:coauthVersionMax="47" xr10:uidLastSave="{00000000-0000-0000-0000-000000000000}"/>
  <bookViews>
    <workbookView xWindow="-120" yWindow="-120" windowWidth="29040" windowHeight="15840" xr2:uid="{00000000-000D-0000-FFFF-FFFF00000000}"/>
  </bookViews>
  <sheets>
    <sheet name="Jaarvrachten aanvoer buitenland" sheetId="1" r:id="rId1"/>
    <sheet name="Sheet1" sheetId="2" r:id="rId2"/>
  </sheets>
  <definedNames>
    <definedName name="_xlnm._FilterDatabase" localSheetId="0" hidden="1">'Jaarvrachten aanvoer buitenland'!$B$3:$P$393</definedName>
    <definedName name="_xlchart.v6.0" hidden="1">Sheet1!$A$1</definedName>
    <definedName name="_xlchart.v6.1" hidden="1">Sheet1!$A$2:$A$4</definedName>
    <definedName name="_xlchart.v6.2" hidden="1">Sheet1!$C$2:$C$4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96" i="1" l="1"/>
  <c r="D408" i="1" s="1"/>
  <c r="J405" i="1"/>
  <c r="M405" i="1"/>
  <c r="K405" i="1"/>
  <c r="L405" i="1"/>
  <c r="E397" i="1"/>
  <c r="E409" i="1" s="1"/>
  <c r="F397" i="1"/>
  <c r="F409" i="1" s="1"/>
  <c r="G397" i="1"/>
  <c r="G409" i="1" s="1"/>
  <c r="H397" i="1"/>
  <c r="H409" i="1" s="1"/>
  <c r="I397" i="1"/>
  <c r="I409" i="1" s="1"/>
  <c r="J397" i="1"/>
  <c r="J409" i="1" s="1"/>
  <c r="K397" i="1"/>
  <c r="K409" i="1" s="1"/>
  <c r="L397" i="1"/>
  <c r="L409" i="1" s="1"/>
  <c r="M397" i="1"/>
  <c r="M409" i="1" s="1"/>
  <c r="N397" i="1"/>
  <c r="N409" i="1" s="1"/>
  <c r="O397" i="1"/>
  <c r="O409" i="1" s="1"/>
  <c r="P397" i="1"/>
  <c r="P409" i="1" s="1"/>
  <c r="D397" i="1"/>
  <c r="D409" i="1" s="1"/>
  <c r="D399" i="1"/>
  <c r="E396" i="1"/>
  <c r="E408" i="1" s="1"/>
  <c r="F396" i="1"/>
  <c r="F408" i="1" s="1"/>
  <c r="G396" i="1"/>
  <c r="G408" i="1" s="1"/>
  <c r="H396" i="1"/>
  <c r="H408" i="1" s="1"/>
  <c r="I396" i="1"/>
  <c r="I408" i="1" s="1"/>
  <c r="J396" i="1"/>
  <c r="J408" i="1" s="1"/>
  <c r="K396" i="1"/>
  <c r="K408" i="1" s="1"/>
  <c r="L396" i="1"/>
  <c r="M396" i="1"/>
  <c r="N396" i="1"/>
  <c r="N408" i="1" s="1"/>
  <c r="O396" i="1"/>
  <c r="O408" i="1" s="1"/>
  <c r="P396" i="1"/>
  <c r="P408" i="1" s="1"/>
  <c r="E398" i="1"/>
  <c r="E410" i="1" s="1"/>
  <c r="F398" i="1"/>
  <c r="F410" i="1" s="1"/>
  <c r="G398" i="1"/>
  <c r="G410" i="1" s="1"/>
  <c r="H398" i="1"/>
  <c r="H410" i="1" s="1"/>
  <c r="I398" i="1"/>
  <c r="I410" i="1" s="1"/>
  <c r="J398" i="1"/>
  <c r="J410" i="1" s="1"/>
  <c r="K398" i="1"/>
  <c r="K410" i="1" s="1"/>
  <c r="L398" i="1"/>
  <c r="L410" i="1" s="1"/>
  <c r="M398" i="1"/>
  <c r="N398" i="1"/>
  <c r="N410" i="1" s="1"/>
  <c r="O398" i="1"/>
  <c r="O410" i="1" s="1"/>
  <c r="P398" i="1"/>
  <c r="P410" i="1" s="1"/>
  <c r="D398" i="1"/>
  <c r="D410" i="1" s="1"/>
  <c r="I405" i="1"/>
  <c r="J399" i="1"/>
  <c r="K399" i="1"/>
  <c r="L399" i="1"/>
  <c r="M399" i="1"/>
  <c r="N399" i="1"/>
  <c r="O399" i="1"/>
  <c r="P399" i="1"/>
  <c r="P405" i="1"/>
  <c r="O405" i="1"/>
  <c r="E405" i="1"/>
  <c r="F405" i="1"/>
  <c r="G405" i="1"/>
  <c r="H405" i="1"/>
  <c r="N405" i="1"/>
  <c r="D405" i="1"/>
  <c r="E399" i="1"/>
  <c r="F399" i="1"/>
  <c r="G399" i="1"/>
  <c r="H399" i="1"/>
  <c r="I399" i="1"/>
  <c r="M410" i="1" l="1"/>
  <c r="M408" i="1"/>
  <c r="L408" i="1"/>
  <c r="D418" i="1" l="1" a="1"/>
  <c r="D418" i="1" s="1"/>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3">
    <bk>
      <extLst>
        <ext uri="{3e2802c4-a4d2-4d8b-9148-e3be6c30e623}">
          <xlrd:rvb i="4"/>
        </ext>
      </extLst>
    </bk>
    <bk>
      <extLst>
        <ext uri="{3e2802c4-a4d2-4d8b-9148-e3be6c30e623}">
          <xlrd:rvb i="7"/>
        </ext>
      </extLst>
    </bk>
    <bk>
      <extLst>
        <ext uri="{3e2802c4-a4d2-4d8b-9148-e3be6c30e623}">
          <xlrd:rvb i="10"/>
        </ext>
      </extLst>
    </bk>
  </futureMetadata>
  <cellMetadata count="1">
    <bk>
      <rc t="1" v="0"/>
    </bk>
  </cellMetadata>
  <valueMetadata count="3">
    <bk>
      <rc t="2" v="0"/>
    </bk>
    <bk>
      <rc t="2" v="1"/>
    </bk>
    <bk>
      <rc t="2" v="2"/>
    </bk>
  </valueMetadata>
</metadata>
</file>

<file path=xl/sharedStrings.xml><?xml version="1.0" encoding="utf-8"?>
<sst xmlns="http://schemas.openxmlformats.org/spreadsheetml/2006/main" count="813" uniqueCount="188">
  <si>
    <t>1990</t>
  </si>
  <si>
    <t>1995</t>
  </si>
  <si>
    <t>2000</t>
  </si>
  <si>
    <t>2005</t>
  </si>
  <si>
    <t>PCB</t>
  </si>
  <si>
    <t>CZV</t>
  </si>
  <si>
    <t>http://www.emissieregistratie.nl</t>
  </si>
  <si>
    <t>2010</t>
  </si>
  <si>
    <t>Aanvoer buitenland, Maas</t>
  </si>
  <si>
    <t>Aanvoer buitenland, Rijn</t>
  </si>
  <si>
    <t>Aanvoer buitenland, Schelde</t>
  </si>
  <si>
    <t>2015</t>
  </si>
  <si>
    <t>DDD (n.n.b.)</t>
  </si>
  <si>
    <t>DDE (n.n.b.)</t>
  </si>
  <si>
    <t>MCPA</t>
  </si>
  <si>
    <t>Perfluor-1-butaansulfonaat (lineair)</t>
  </si>
  <si>
    <t>Perfluor-1-hexaansulfonaat (lineair)</t>
  </si>
  <si>
    <t>Ammoniumverbindingen als NH4</t>
  </si>
  <si>
    <t>Telluur/-verbind. als Te</t>
  </si>
  <si>
    <t>Zirkoon/-verbind. als Zr</t>
  </si>
  <si>
    <t>Vracht per locatie (kg/jaar)</t>
  </si>
  <si>
    <t>Totaal-generaal (ton/jaar)</t>
  </si>
  <si>
    <t>Locatie</t>
  </si>
  <si>
    <r>
      <t xml:space="preserve">                Jaarvrachten, aanvoer door buitenlandse grote rivieren  
</t>
    </r>
    <r>
      <rPr>
        <b/>
        <i/>
        <sz val="10"/>
        <color indexed="9"/>
        <rFont val="Arial"/>
        <family val="2"/>
      </rPr>
      <t>Door in de kolom 'Stofnaam' een stof te kiezen wordt de grafiek aangepast met de betreffende waarden</t>
    </r>
  </si>
  <si>
    <t>Debiet Rijn</t>
  </si>
  <si>
    <t>Debiet Maas</t>
  </si>
  <si>
    <t>Debiet Schelde</t>
  </si>
  <si>
    <t>Vracht Rijn</t>
  </si>
  <si>
    <t>Vracht Maas</t>
  </si>
  <si>
    <t>Vracht Schelde</t>
  </si>
  <si>
    <t>Concentratie Rijn</t>
  </si>
  <si>
    <t>Concentratie Maas</t>
  </si>
  <si>
    <t>Concentratie Schelde</t>
  </si>
  <si>
    <t>Concentratie per locatie (mg/l)</t>
  </si>
  <si>
    <t>Totaal-generaal (miljoen m3/jaar)</t>
  </si>
  <si>
    <t>rivier</t>
  </si>
  <si>
    <t>stofnaam</t>
  </si>
  <si>
    <t>2016</t>
  </si>
  <si>
    <t>2017</t>
  </si>
  <si>
    <t>2018</t>
  </si>
  <si>
    <t>2019</t>
  </si>
  <si>
    <t>2020</t>
  </si>
  <si>
    <t>2021</t>
  </si>
  <si>
    <t>2022</t>
  </si>
  <si>
    <t>ACENAFTEEN</t>
  </si>
  <si>
    <t>ACENAFTYLEEN</t>
  </si>
  <si>
    <t>ALACHLOOR</t>
  </si>
  <si>
    <t>ALUMINIUM</t>
  </si>
  <si>
    <t>ANTHRACEEN/ANTHRACEENOLIE</t>
  </si>
  <si>
    <t>ANTIMOONVERB. ANORG. ALS SB</t>
  </si>
  <si>
    <t>ARSEENVERBIND. ANORG. ALS AS</t>
  </si>
  <si>
    <t>ATRAZIN</t>
  </si>
  <si>
    <t>BARIUMVERB. ANORG. ALS BA</t>
  </si>
  <si>
    <t>BENTAZON</t>
  </si>
  <si>
    <t>BENZEEN</t>
  </si>
  <si>
    <t>BENZO(A)ANTHRACEEN</t>
  </si>
  <si>
    <t>BENZO(A)PYREEN</t>
  </si>
  <si>
    <t>BENZO(B)FLUORANTHEEN</t>
  </si>
  <si>
    <t>BENZO(GHI)PERYLEEN</t>
  </si>
  <si>
    <t>BENZO(K)FLUORANTHEEN</t>
  </si>
  <si>
    <t>beryllium</t>
  </si>
  <si>
    <t>BOORVERBINDINGEN ALS B</t>
  </si>
  <si>
    <t>CADMIUMVERB. ANORG. ALS CD</t>
  </si>
  <si>
    <t>CESIUM</t>
  </si>
  <si>
    <t>CHLOORALKANEN, C10-C13</t>
  </si>
  <si>
    <t>CHLOORBENZENEN, NNB</t>
  </si>
  <si>
    <t>CHLOORDIBROOMMETHAAN</t>
  </si>
  <si>
    <t>CHLOORNITROBENZEEN,O-</t>
  </si>
  <si>
    <t>CHLOORNITROBENZEEN,P-</t>
  </si>
  <si>
    <t>CHLORIDAZON</t>
  </si>
  <si>
    <t>CHLOROFORM (TRICHLOORMETHAAN)</t>
  </si>
  <si>
    <t>CHLORTOLURON</t>
  </si>
  <si>
    <t>CHROOMVERB. ANORG. ALS CR</t>
  </si>
  <si>
    <t>CHRYSEEN</t>
  </si>
  <si>
    <t>CYANIDEN ALS CN</t>
  </si>
  <si>
    <t>cypermethrin</t>
  </si>
  <si>
    <t>DDT (C14H9CL5)</t>
  </si>
  <si>
    <t>DI(2-ETHYLHEXYL)FTALAAT</t>
  </si>
  <si>
    <t>DIAZINON</t>
  </si>
  <si>
    <t>DIBENZO(A,H)ANTHRACEEN</t>
  </si>
  <si>
    <t>DIBROOMMETHAAN</t>
  </si>
  <si>
    <t>dibutyltin</t>
  </si>
  <si>
    <t>DICHLOORBENZEEN,1,2-</t>
  </si>
  <si>
    <t>DICHLOORBENZEEN,1,3-</t>
  </si>
  <si>
    <t>DICHLOORBENZEEN,1,4-</t>
  </si>
  <si>
    <t>DICHLOORBROOMMETHAAN</t>
  </si>
  <si>
    <t>DICHLOORETHAAN,1,2-</t>
  </si>
  <si>
    <t>DICHLOORETHEEN,1,2-</t>
  </si>
  <si>
    <t>DICHLOORFENOXY-AZIJNZUUR,2,4-</t>
  </si>
  <si>
    <t>DICHLOORMETHAAN</t>
  </si>
  <si>
    <t>DICHLOORPROPAAN,1,2-</t>
  </si>
  <si>
    <t>DIETHYLAMINE</t>
  </si>
  <si>
    <t>DIISOPROPYLETHER</t>
  </si>
  <si>
    <t>DIMETHENAMIDE-P</t>
  </si>
  <si>
    <t>DIMETHOAAT</t>
  </si>
  <si>
    <t>DINITROFENOL,2,4-</t>
  </si>
  <si>
    <t>DIURON</t>
  </si>
  <si>
    <t>DNOC</t>
  </si>
  <si>
    <t>DRINS (ALDRIN, DIELDRIN,....)</t>
  </si>
  <si>
    <t>EDTA EN ZOUTEN,BER.ALS EDTA</t>
  </si>
  <si>
    <t>ENDOSULFAN,ALFA-</t>
  </si>
  <si>
    <t>ETHYLBENZEEN</t>
  </si>
  <si>
    <t>ETHYLTOLUEEN, 3-</t>
  </si>
  <si>
    <t>FENANTHREEN</t>
  </si>
  <si>
    <t>FLUORANTHEEN</t>
  </si>
  <si>
    <t>FLUOREEN</t>
  </si>
  <si>
    <t>FLUORVERBIND. ANORG. ALS F</t>
  </si>
  <si>
    <t>FOSFORVERBIND.,ANORG. ALS P</t>
  </si>
  <si>
    <t>GEBROMEERDE DIFENYLETHERS (PDBE)</t>
  </si>
  <si>
    <t>GLYFOSAAT</t>
  </si>
  <si>
    <t>HEXACHLOORBENZEEN</t>
  </si>
  <si>
    <t>HEXACHLOORBUTADIEEN</t>
  </si>
  <si>
    <t>HEXACHLOORCYCLOHEXAAN</t>
  </si>
  <si>
    <t>IJZERVERBIND. ALS FE</t>
  </si>
  <si>
    <t>IMIDACLOPRID</t>
  </si>
  <si>
    <t>INDENO(1,2,3-C,D)PYREEN</t>
  </si>
  <si>
    <t>ISOPROTURON</t>
  </si>
  <si>
    <t>KALIUMVERB. ANORG. ALS K</t>
  </si>
  <si>
    <t>KOBALTVERBIND. ALS CO</t>
  </si>
  <si>
    <t>KOPERVERBINDINGEN ALS CU</t>
  </si>
  <si>
    <t>KWIKVERBIND. ANORG ALS HG</t>
  </si>
  <si>
    <t>LINURON</t>
  </si>
  <si>
    <t>LOODVERBIND. ALS PB</t>
  </si>
  <si>
    <t>MAGNESIUMVERB. ANORG. ALS MG</t>
  </si>
  <si>
    <t>MANGAAN</t>
  </si>
  <si>
    <t>MECOPROP</t>
  </si>
  <si>
    <t>METABENZTHIAZURON</t>
  </si>
  <si>
    <t>METAZACHLOOR</t>
  </si>
  <si>
    <t>METHYL-T-BUTYLETHER</t>
  </si>
  <si>
    <t>METOLACHLOOR</t>
  </si>
  <si>
    <t>MINERALE OLIE</t>
  </si>
  <si>
    <t>MOLYBDEENVERBIND. ALS MO</t>
  </si>
  <si>
    <t>MONOLINURON</t>
  </si>
  <si>
    <t>NAFTALEEN</t>
  </si>
  <si>
    <t>NIKKELVERBIND. ALS NI</t>
  </si>
  <si>
    <t>NONYLFENOL</t>
  </si>
  <si>
    <t>OCTYLFENOL,4-</t>
  </si>
  <si>
    <t>PENTACHLOORBENZEEN</t>
  </si>
  <si>
    <t>PENTACHLOORFENOL</t>
  </si>
  <si>
    <t>perfluorbutaanzuur</t>
  </si>
  <si>
    <t>perfluordecaanzuur</t>
  </si>
  <si>
    <t>perfluorheptaanzuur</t>
  </si>
  <si>
    <t>perfluorhexaanzuur</t>
  </si>
  <si>
    <t>perfluornonaanzuur</t>
  </si>
  <si>
    <t>Perfluor-Octaanzuur (PFOA)</t>
  </si>
  <si>
    <t>PIRIMICARB</t>
  </si>
  <si>
    <t>PROPICONAZOL</t>
  </si>
  <si>
    <t>PYREEN</t>
  </si>
  <si>
    <t>PYRIPROXYFEN</t>
  </si>
  <si>
    <t>samarium</t>
  </si>
  <si>
    <t>SELEENVERBIND. BEREK. ALS SE</t>
  </si>
  <si>
    <t>SIMAZINE</t>
  </si>
  <si>
    <t>STIKSTOF TOTAAL</t>
  </si>
  <si>
    <t>STRONTIUMVERBIND. ALS SR</t>
  </si>
  <si>
    <t>TERBUTYLAZINE</t>
  </si>
  <si>
    <t>TETRABUTYLTIN</t>
  </si>
  <si>
    <t>TETRACHLOORBENZEEN,1,2,3,4-</t>
  </si>
  <si>
    <t>TETRACHLOORBENZEEN,1,2,3,5-</t>
  </si>
  <si>
    <t>TETRACHLOORBENZEEN,1,2,4,5-</t>
  </si>
  <si>
    <t>TETRACHLOORETHEEN (PER)</t>
  </si>
  <si>
    <t>TETRACHLOORMETHAAN (TETRA)</t>
  </si>
  <si>
    <t>THALLIUMVERBIND. ALS TL</t>
  </si>
  <si>
    <t>thiacloprid</t>
  </si>
  <si>
    <t>TINVERBIND. ORG. ALS SN</t>
  </si>
  <si>
    <t>TITAANVERBIND. ALS TI</t>
  </si>
  <si>
    <t>TOLUEEN</t>
  </si>
  <si>
    <t>TRIBUTYLFOSFAAT</t>
  </si>
  <si>
    <t>TRIBUTYLTINOXIDE</t>
  </si>
  <si>
    <t>TRICHLOORBENZEEN, NNB</t>
  </si>
  <si>
    <t>TRICHLOORBENZEEN,1,2,3-</t>
  </si>
  <si>
    <t>TRICHLOORBENZEEN,1,2,4-</t>
  </si>
  <si>
    <t>TRICHLOORBENZEEN,1,3,5-</t>
  </si>
  <si>
    <t>TRICHLOORETHAAN,1,1,1-</t>
  </si>
  <si>
    <t>TRICHLOORETHAAN,1,1,2-</t>
  </si>
  <si>
    <t>TRICHLOORETHEEN (TRI)</t>
  </si>
  <si>
    <t>TRICHLOORFENOL,2,4,6-</t>
  </si>
  <si>
    <t>TRICHLOORPROPAAN,1,2,3-</t>
  </si>
  <si>
    <t>TRIFENYLTINZOUTEN</t>
  </si>
  <si>
    <t>TRIMETHYLBENZEEN,1,2,3-</t>
  </si>
  <si>
    <t>TRIMETHYLBENZEEN,1,2,4-</t>
  </si>
  <si>
    <t>TRIMETHYLBENZEEN,1,3,5-</t>
  </si>
  <si>
    <t>uranium</t>
  </si>
  <si>
    <t>VANADIUM/-VERBIND. ALS V</t>
  </si>
  <si>
    <t>XYLEEN, NNB</t>
  </si>
  <si>
    <t>ZILVERVERBIND. ALS AG</t>
  </si>
  <si>
    <t>ZINKVERBIND. ALS ZN</t>
  </si>
  <si>
    <r>
      <t>Debiet per locatie (miljoen m</t>
    </r>
    <r>
      <rPr>
        <b/>
        <vertAlign val="superscript"/>
        <sz val="10"/>
        <color rgb="FF000000"/>
        <rFont val="Arial"/>
        <family val="2"/>
      </rPr>
      <t>3</t>
    </r>
    <r>
      <rPr>
        <b/>
        <sz val="10"/>
        <color indexed="8"/>
        <rFont val="Arial"/>
        <family val="2"/>
      </rPr>
      <t>/jaar)</t>
    </r>
  </si>
  <si>
    <t>Bron: EmissieRegistratie ER1990-2022,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</si>
</sst>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_(* #,##0.00_);_(* \(#,##0.00\);_(* &quot;-&quot;??_);_(@_)"/>
    <numFmt numFmtId="166" formatCode="_(* #,##0_);_(* \(#,##0\);_(* &quot;-&quot;??_);_(@_)"/>
    <numFmt numFmtId="167" formatCode="_(* #,##0.000_);_(* \(#,##0.000\);_(* &quot;-&quot;??_);_(@_)"/>
    <numFmt numFmtId="168" formatCode="_(* #,##0.0000_);_(* \(#,##0.0000\);_(* &quot;-&quot;??_);_(@_)"/>
  </numFmts>
  <fonts count="2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b/>
      <sz val="10"/>
      <color indexed="9"/>
      <name val="Arial"/>
      <family val="2"/>
    </font>
    <font>
      <sz val="10"/>
      <name val="MS Sans Serif"/>
    </font>
    <font>
      <b/>
      <i/>
      <sz val="10"/>
      <color indexed="9"/>
      <name val="Arial"/>
      <family val="2"/>
    </font>
    <font>
      <b/>
      <i/>
      <sz val="10"/>
      <name val="Arial"/>
      <family val="2"/>
    </font>
    <font>
      <sz val="11"/>
      <color theme="1"/>
      <name val="Calibri"/>
      <family val="2"/>
      <scheme val="minor"/>
    </font>
    <font>
      <sz val="11"/>
      <color indexed="8"/>
      <name val="Calibri"/>
      <family val="2"/>
    </font>
    <font>
      <sz val="10"/>
      <color indexed="8"/>
      <name val="Arial"/>
      <family val="2"/>
    </font>
    <font>
      <sz val="10"/>
      <name val="Arial"/>
      <family val="2"/>
    </font>
    <font>
      <b/>
      <sz val="11"/>
      <color theme="0"/>
      <name val="Arial"/>
      <family val="2"/>
    </font>
    <font>
      <sz val="9"/>
      <name val="Arial"/>
      <family val="2"/>
    </font>
    <font>
      <sz val="10"/>
      <color theme="1"/>
      <name val="Arial"/>
      <family val="2"/>
    </font>
    <font>
      <sz val="11"/>
      <color indexed="8"/>
      <name val="Calibri"/>
      <family val="2"/>
      <scheme val="minor"/>
    </font>
    <font>
      <sz val="11"/>
      <name val="Calibri"/>
      <family val="2"/>
      <scheme val="minor"/>
    </font>
    <font>
      <b/>
      <sz val="10"/>
      <name val="Arial"/>
      <family val="2"/>
    </font>
    <font>
      <b/>
      <sz val="10"/>
      <color theme="0"/>
      <name val="Arial"/>
      <family val="2"/>
    </font>
    <font>
      <b/>
      <sz val="10"/>
      <color indexed="8"/>
      <name val="Arial"/>
      <family val="2"/>
    </font>
    <font>
      <b/>
      <vertAlign val="superscript"/>
      <sz val="10"/>
      <color rgb="FF000000"/>
      <name val="Arial"/>
      <family val="2"/>
    </font>
    <font>
      <i/>
      <sz val="10"/>
      <name val="Arial"/>
      <family val="2"/>
    </font>
  </fonts>
  <fills count="11">
    <fill>
      <patternFill patternType="none"/>
    </fill>
    <fill>
      <patternFill patternType="gray125"/>
    </fill>
    <fill>
      <patternFill patternType="solid">
        <fgColor indexed="44"/>
        <bgColor indexed="64"/>
      </patternFill>
    </fill>
    <fill>
      <patternFill patternType="solid">
        <fgColor rgb="FF154273"/>
        <bgColor indexed="64"/>
      </patternFill>
    </fill>
    <fill>
      <patternFill patternType="solid">
        <fgColor rgb="FFE69F00"/>
        <bgColor indexed="64"/>
      </patternFill>
    </fill>
    <fill>
      <patternFill patternType="solid">
        <fgColor rgb="FF009E73"/>
        <bgColor indexed="64"/>
      </patternFill>
    </fill>
    <fill>
      <patternFill patternType="solid">
        <fgColor rgb="FF0072B2"/>
        <bgColor indexed="64"/>
      </patternFill>
    </fill>
    <fill>
      <patternFill patternType="solid">
        <fgColor theme="0" tint="-0.249977111117893"/>
        <bgColor indexed="64"/>
      </patternFill>
    </fill>
    <fill>
      <patternFill patternType="solid">
        <fgColor theme="0" tint="-0.249977111117893"/>
        <bgColor indexed="0"/>
      </patternFill>
    </fill>
    <fill>
      <patternFill patternType="solid">
        <fgColor theme="0" tint="-0.249977111117893"/>
        <bgColor indexed="8"/>
      </patternFill>
    </fill>
    <fill>
      <patternFill patternType="solid">
        <fgColor indexed="22"/>
        <bgColor indexed="0"/>
      </patternFill>
    </fill>
  </fills>
  <borders count="12">
    <border>
      <left/>
      <right/>
      <top/>
      <bottom/>
      <diagonal/>
    </border>
    <border>
      <left/>
      <right style="thin">
        <color indexed="64"/>
      </right>
      <top/>
      <bottom style="thin">
        <color indexed="64"/>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right style="thin">
        <color theme="1" tint="0.499984740745262"/>
      </right>
      <top style="thin">
        <color indexed="64"/>
      </top>
      <bottom/>
      <diagonal/>
    </border>
    <border>
      <left/>
      <right style="thin">
        <color theme="1" tint="0.499984740745262"/>
      </right>
      <top/>
      <bottom/>
      <diagonal/>
    </border>
    <border>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style="thin">
        <color indexed="64"/>
      </right>
      <top/>
      <bottom/>
      <diagonal/>
    </border>
    <border>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22"/>
      </left>
      <right style="thin">
        <color indexed="64"/>
      </right>
      <top style="thin">
        <color indexed="22"/>
      </top>
      <bottom style="thin">
        <color indexed="22"/>
      </bottom>
      <diagonal/>
    </border>
  </borders>
  <cellStyleXfs count="11">
    <xf numFmtId="0" fontId="0" fillId="0" borderId="0"/>
    <xf numFmtId="0" fontId="4" fillId="0" borderId="0"/>
    <xf numFmtId="0" fontId="7" fillId="0" borderId="0"/>
    <xf numFmtId="0" fontId="10" fillId="0" borderId="0"/>
    <xf numFmtId="0" fontId="5" fillId="0" borderId="0"/>
    <xf numFmtId="0" fontId="3" fillId="0" borderId="0"/>
    <xf numFmtId="0" fontId="12" fillId="0" borderId="0"/>
    <xf numFmtId="0" fontId="2" fillId="0" borderId="0"/>
    <xf numFmtId="0" fontId="1" fillId="0" borderId="0"/>
    <xf numFmtId="165" fontId="13" fillId="0" borderId="0" applyFont="0" applyFill="0" applyBorder="0" applyAlignment="0" applyProtection="0"/>
    <xf numFmtId="0" fontId="4" fillId="0" borderId="0"/>
  </cellStyleXfs>
  <cellXfs count="57">
    <xf numFmtId="0" fontId="0" fillId="0" borderId="0" xfId="0"/>
    <xf numFmtId="0" fontId="0" fillId="2" borderId="0" xfId="0" applyFill="1"/>
    <xf numFmtId="0" fontId="0" fillId="2" borderId="0" xfId="0" applyFill="1" applyAlignment="1">
      <alignment vertical="center"/>
    </xf>
    <xf numFmtId="0" fontId="5" fillId="2" borderId="0" xfId="0" applyFont="1" applyFill="1" applyAlignment="1">
      <alignment vertical="center"/>
    </xf>
    <xf numFmtId="0" fontId="9" fillId="2" borderId="0" xfId="0" applyFont="1" applyFill="1"/>
    <xf numFmtId="0" fontId="5" fillId="2" borderId="0" xfId="0" applyFont="1" applyFill="1"/>
    <xf numFmtId="0" fontId="14" fillId="6" borderId="0" xfId="2" applyFont="1" applyFill="1" applyAlignment="1">
      <alignment horizontal="left" vertical="center"/>
    </xf>
    <xf numFmtId="0" fontId="14" fillId="5" borderId="0" xfId="2" applyFont="1" applyFill="1" applyAlignment="1">
      <alignment horizontal="left" vertical="center"/>
    </xf>
    <xf numFmtId="0" fontId="14" fillId="4" borderId="0" xfId="2" applyFont="1" applyFill="1" applyAlignment="1">
      <alignment horizontal="left" vertical="center"/>
    </xf>
    <xf numFmtId="0" fontId="0" fillId="2" borderId="0" xfId="0" applyFill="1" applyAlignment="1">
      <alignment horizontal="center" vertical="center"/>
    </xf>
    <xf numFmtId="0" fontId="5" fillId="0" borderId="0" xfId="0" applyFont="1"/>
    <xf numFmtId="166" fontId="0" fillId="2" borderId="0" xfId="0" applyNumberFormat="1" applyFill="1"/>
    <xf numFmtId="165" fontId="0" fillId="2" borderId="0" xfId="0" applyNumberFormat="1" applyFill="1"/>
    <xf numFmtId="167" fontId="0" fillId="2" borderId="0" xfId="0" applyNumberFormat="1" applyFill="1"/>
    <xf numFmtId="168" fontId="0" fillId="2" borderId="0" xfId="0" applyNumberFormat="1" applyFill="1"/>
    <xf numFmtId="166" fontId="0" fillId="2" borderId="0" xfId="9" applyNumberFormat="1" applyFont="1" applyFill="1"/>
    <xf numFmtId="164" fontId="0" fillId="2" borderId="0" xfId="0" applyNumberFormat="1" applyFill="1"/>
    <xf numFmtId="2" fontId="15" fillId="2" borderId="0" xfId="0" applyNumberFormat="1" applyFont="1" applyFill="1"/>
    <xf numFmtId="0" fontId="11" fillId="0" borderId="3" xfId="10" applyFont="1" applyBorder="1" applyAlignment="1">
      <alignment wrapText="1"/>
    </xf>
    <xf numFmtId="166" fontId="5" fillId="0" borderId="0" xfId="9" applyNumberFormat="1" applyFont="1" applyFill="1" applyBorder="1"/>
    <xf numFmtId="0" fontId="17" fillId="10" borderId="7" xfId="10" applyFont="1" applyFill="1" applyBorder="1" applyAlignment="1">
      <alignment horizontal="center"/>
    </xf>
    <xf numFmtId="0" fontId="17" fillId="0" borderId="3" xfId="10" applyFont="1" applyBorder="1" applyAlignment="1">
      <alignment wrapText="1"/>
    </xf>
    <xf numFmtId="0" fontId="18" fillId="2" borderId="0" xfId="0" applyFont="1" applyFill="1"/>
    <xf numFmtId="0" fontId="19" fillId="7" borderId="2" xfId="2" applyFont="1" applyFill="1" applyBorder="1" applyAlignment="1">
      <alignment horizontal="center" vertical="center"/>
    </xf>
    <xf numFmtId="1" fontId="19" fillId="7" borderId="2" xfId="2" applyNumberFormat="1" applyFont="1" applyFill="1" applyBorder="1" applyAlignment="1">
      <alignment horizontal="center" vertical="center"/>
    </xf>
    <xf numFmtId="0" fontId="20" fillId="6" borderId="0" xfId="2" applyFont="1" applyFill="1" applyAlignment="1">
      <alignment horizontal="left" vertical="center"/>
    </xf>
    <xf numFmtId="0" fontId="20" fillId="5" borderId="0" xfId="2" applyFont="1" applyFill="1" applyAlignment="1">
      <alignment horizontal="left" vertical="center"/>
    </xf>
    <xf numFmtId="0" fontId="20" fillId="4" borderId="0" xfId="2" applyFont="1" applyFill="1" applyAlignment="1">
      <alignment horizontal="left" vertical="center"/>
    </xf>
    <xf numFmtId="0" fontId="21" fillId="9" borderId="0" xfId="1" applyFont="1" applyFill="1" applyAlignment="1">
      <alignment horizontal="center" wrapText="1"/>
    </xf>
    <xf numFmtId="166" fontId="5" fillId="7" borderId="0" xfId="9" applyNumberFormat="1" applyFont="1" applyFill="1" applyAlignment="1">
      <alignment horizontal="right"/>
    </xf>
    <xf numFmtId="166" fontId="5" fillId="7" borderId="5" xfId="9" applyNumberFormat="1" applyFont="1" applyFill="1" applyBorder="1" applyAlignment="1">
      <alignment horizontal="right"/>
    </xf>
    <xf numFmtId="0" fontId="5" fillId="2" borderId="0" xfId="0" applyFont="1" applyFill="1" applyAlignment="1">
      <alignment horizontal="left" vertical="center"/>
    </xf>
    <xf numFmtId="0" fontId="21" fillId="8" borderId="2" xfId="6" applyFont="1" applyFill="1" applyBorder="1" applyAlignment="1">
      <alignment horizontal="center" vertical="center"/>
    </xf>
    <xf numFmtId="166" fontId="16" fillId="0" borderId="0" xfId="9" applyNumberFormat="1" applyFont="1" applyFill="1" applyBorder="1" applyAlignment="1">
      <alignment horizontal="center"/>
    </xf>
    <xf numFmtId="166" fontId="16" fillId="0" borderId="4" xfId="9" applyNumberFormat="1" applyFont="1" applyFill="1" applyBorder="1" applyAlignment="1">
      <alignment horizontal="center"/>
    </xf>
    <xf numFmtId="166" fontId="16" fillId="0" borderId="5" xfId="9" applyNumberFormat="1" applyFont="1" applyFill="1" applyBorder="1" applyAlignment="1">
      <alignment horizontal="center"/>
    </xf>
    <xf numFmtId="2" fontId="16" fillId="0" borderId="0" xfId="9" applyNumberFormat="1" applyFont="1" applyFill="1" applyBorder="1" applyAlignment="1"/>
    <xf numFmtId="2" fontId="16" fillId="0" borderId="4" xfId="9" applyNumberFormat="1" applyFont="1" applyFill="1" applyBorder="1" applyAlignment="1"/>
    <xf numFmtId="2" fontId="16" fillId="0" borderId="5" xfId="9" applyNumberFormat="1" applyFont="1" applyFill="1" applyBorder="1" applyAlignment="1"/>
    <xf numFmtId="3" fontId="4" fillId="0" borderId="0" xfId="10" applyNumberFormat="1"/>
    <xf numFmtId="3" fontId="11" fillId="0" borderId="3" xfId="10" applyNumberFormat="1" applyFont="1" applyBorder="1" applyAlignment="1">
      <alignment horizontal="right" wrapText="1"/>
    </xf>
    <xf numFmtId="3" fontId="11" fillId="0" borderId="0" xfId="10" applyNumberFormat="1" applyFont="1" applyAlignment="1">
      <alignment horizontal="right" wrapText="1"/>
    </xf>
    <xf numFmtId="3" fontId="4" fillId="0" borderId="3" xfId="10" applyNumberFormat="1" applyBorder="1"/>
    <xf numFmtId="3" fontId="17" fillId="0" borderId="3" xfId="10" applyNumberFormat="1" applyFont="1" applyBorder="1" applyAlignment="1">
      <alignment horizontal="right" wrapText="1"/>
    </xf>
    <xf numFmtId="0" fontId="17" fillId="10" borderId="9" xfId="10" applyFont="1" applyFill="1" applyBorder="1" applyAlignment="1">
      <alignment horizontal="center"/>
    </xf>
    <xf numFmtId="3" fontId="11" fillId="0" borderId="6" xfId="10" applyNumberFormat="1" applyFont="1" applyBorder="1" applyAlignment="1">
      <alignment horizontal="right" wrapText="1"/>
    </xf>
    <xf numFmtId="0" fontId="17" fillId="10" borderId="10" xfId="10" applyFont="1" applyFill="1" applyBorder="1" applyAlignment="1">
      <alignment horizontal="center"/>
    </xf>
    <xf numFmtId="3" fontId="11" fillId="0" borderId="11" xfId="10" applyNumberFormat="1" applyFont="1" applyBorder="1" applyAlignment="1">
      <alignment horizontal="right" wrapText="1"/>
    </xf>
    <xf numFmtId="1" fontId="19" fillId="7" borderId="1" xfId="2" applyNumberFormat="1" applyFont="1" applyFill="1" applyBorder="1" applyAlignment="1">
      <alignment horizontal="center" vertical="center"/>
    </xf>
    <xf numFmtId="166" fontId="5" fillId="0" borderId="8" xfId="9" applyNumberFormat="1" applyFont="1" applyFill="1" applyBorder="1"/>
    <xf numFmtId="166" fontId="5" fillId="7" borderId="8" xfId="9" applyNumberFormat="1" applyFont="1" applyFill="1" applyBorder="1" applyAlignment="1">
      <alignment horizontal="right"/>
    </xf>
    <xf numFmtId="166" fontId="16" fillId="0" borderId="8" xfId="9" applyNumberFormat="1" applyFont="1" applyFill="1" applyBorder="1" applyAlignment="1">
      <alignment horizontal="center"/>
    </xf>
    <xf numFmtId="2" fontId="16" fillId="0" borderId="8" xfId="9" applyNumberFormat="1" applyFont="1" applyFill="1" applyBorder="1" applyAlignment="1"/>
    <xf numFmtId="3" fontId="11" fillId="0" borderId="8" xfId="10" applyNumberFormat="1" applyFont="1" applyBorder="1" applyAlignment="1">
      <alignment horizontal="right" wrapText="1"/>
    </xf>
    <xf numFmtId="3" fontId="17" fillId="0" borderId="0" xfId="10" applyNumberFormat="1" applyFont="1" applyAlignment="1">
      <alignment horizontal="right" wrapText="1"/>
    </xf>
    <xf numFmtId="0" fontId="23" fillId="2" borderId="0" xfId="0" applyFont="1" applyFill="1"/>
    <xf numFmtId="0" fontId="6" fillId="3" borderId="0" xfId="0" applyFont="1" applyFill="1" applyAlignment="1">
      <alignment horizontal="left" vertical="center" wrapText="1"/>
    </xf>
  </cellXfs>
  <cellStyles count="11">
    <cellStyle name="Comma" xfId="9" builtinId="3"/>
    <cellStyle name="Normal" xfId="0" builtinId="0"/>
    <cellStyle name="Normal 2" xfId="3" xr:uid="{00000000-0005-0000-0000-000001000000}"/>
    <cellStyle name="Normal 3" xfId="4" xr:uid="{00000000-0005-0000-0000-000002000000}"/>
    <cellStyle name="Normal 4" xfId="5" xr:uid="{00000000-0005-0000-0000-000003000000}"/>
    <cellStyle name="Normal 5" xfId="7" xr:uid="{00000000-0005-0000-0000-000004000000}"/>
    <cellStyle name="Normal 6" xfId="8" xr:uid="{00000000-0005-0000-0000-000005000000}"/>
    <cellStyle name="Normal_Jaarvrachten aanvoer buitenland" xfId="10" xr:uid="{1F433D72-4E20-44FA-A7B5-0D29762473D2}"/>
    <cellStyle name="Normal_Jaarvrachten aanvoer buitenland_1" xfId="6" xr:uid="{00000000-0005-0000-0000-000007000000}"/>
    <cellStyle name="Standaard_Blad1" xfId="1" xr:uid="{00000000-0005-0000-0000-000008000000}"/>
    <cellStyle name="Standaard_cor_veilige zee data bij BKL-overschrijdingenversie2802" xfId="2" xr:uid="{00000000-0005-0000-0000-000009000000}"/>
  </cellStyles>
  <dxfs count="0"/>
  <tableStyles count="0" defaultTableStyle="TableStyleMedium2" defaultPivotStyle="PivotStyleLight16"/>
  <colors>
    <mruColors>
      <color rgb="FFE69F00"/>
      <color rgb="FF009E73"/>
      <color rgb="FF4572A7"/>
      <color rgb="FF154273"/>
      <color rgb="FF0072B2"/>
      <color rgb="FF595959"/>
      <color rgb="FFCCDAEC"/>
      <color rgb="FF99CCFF"/>
      <color rgb="FF56B4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Structure" Target="richData/rdrichvaluestructure.xml"/><Relationship Id="rId13" Type="http://schemas.openxmlformats.org/officeDocument/2006/relationships/calcChain" Target="calcChain.xml"/><Relationship Id="rId3" Type="http://schemas.openxmlformats.org/officeDocument/2006/relationships/theme" Target="theme/theme1.xml"/><Relationship Id="rId7" Type="http://schemas.microsoft.com/office/2017/06/relationships/rdRichValue" Target="richData/rdrichvalue.xml"/><Relationship Id="rId12" Type="http://schemas.microsoft.com/office/2017/06/relationships/rdRichValueTypes" Target="richData/rdRichValueTyp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sheetMetadata" Target="metadata.xml"/><Relationship Id="rId11" Type="http://schemas.microsoft.com/office/2017/06/relationships/rdSupportingPropertyBag" Target="richData/rdsupportingpropertybag.xml"/><Relationship Id="rId5" Type="http://schemas.openxmlformats.org/officeDocument/2006/relationships/sharedStrings" Target="sharedStrings.xml"/><Relationship Id="rId15" Type="http://schemas.openxmlformats.org/officeDocument/2006/relationships/customXml" Target="../customXml/item2.xml"/><Relationship Id="rId10" Type="http://schemas.microsoft.com/office/2017/06/relationships/rdSupportingPropertyBagStructure" Target="richData/rdsupportingpropertybagstructure.xml"/><Relationship Id="rId4" Type="http://schemas.openxmlformats.org/officeDocument/2006/relationships/styles" Target="styles.xml"/><Relationship Id="rId9" Type="http://schemas.microsoft.com/office/2017/06/relationships/richStyles" Target="richData/richStyles.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solidFill>
                  <a:srgbClr val="595959"/>
                </a:solidFill>
              </a:rPr>
              <a:t>Aanvoer buitenlandse rivieren 1990</a:t>
            </a:r>
            <a:r>
              <a:rPr lang="nl-NL" baseline="0">
                <a:solidFill>
                  <a:srgbClr val="595959"/>
                </a:solidFill>
              </a:rPr>
              <a:t> - 2022</a:t>
            </a:r>
            <a:endParaRPr lang="nl-NL">
              <a:solidFill>
                <a:srgbClr val="595959"/>
              </a:solidFill>
            </a:endParaRPr>
          </a:p>
        </c:rich>
      </c:tx>
      <c:layout>
        <c:manualLayout>
          <c:xMode val="edge"/>
          <c:yMode val="edge"/>
          <c:x val="0.10380747412061966"/>
          <c:y val="2.7395553111970734E-2"/>
        </c:manualLayout>
      </c:layout>
      <c:overlay val="0"/>
      <c:spPr>
        <a:noFill/>
        <a:ln w="25400">
          <a:noFill/>
        </a:ln>
      </c:spPr>
    </c:title>
    <c:autoTitleDeleted val="0"/>
    <c:plotArea>
      <c:layout>
        <c:manualLayout>
          <c:layoutTarget val="inner"/>
          <c:xMode val="edge"/>
          <c:yMode val="edge"/>
          <c:x val="0.10794615248658733"/>
          <c:y val="0.1567216450014754"/>
          <c:w val="0.79653567012619042"/>
          <c:h val="0.65057773843358335"/>
        </c:manualLayout>
      </c:layout>
      <c:scatterChart>
        <c:scatterStyle val="lineMarker"/>
        <c:varyColors val="0"/>
        <c:ser>
          <c:idx val="0"/>
          <c:order val="1"/>
          <c:tx>
            <c:strRef>
              <c:f>'Jaarvrachten aanvoer buitenland'!$C$396</c:f>
              <c:strCache>
                <c:ptCount val="1"/>
                <c:pt idx="0">
                  <c:v>Vracht Rijn</c:v>
                </c:pt>
              </c:strCache>
            </c:strRef>
          </c:tx>
          <c:spPr>
            <a:ln w="28575">
              <a:solidFill>
                <a:srgbClr val="0072B2"/>
              </a:solidFill>
              <a:prstDash val="solid"/>
            </a:ln>
          </c:spPr>
          <c:marker>
            <c:symbol val="triangle"/>
            <c:size val="5"/>
            <c:spPr>
              <a:solidFill>
                <a:srgbClr val="4572A7"/>
              </a:solidFill>
            </c:spPr>
          </c:marker>
          <c:xVal>
            <c:numRef>
              <c:f>'Jaarvrachten aanvoer buitenland'!$D$395:$P$395</c:f>
              <c:numCache>
                <c:formatCode>0</c:formatCode>
                <c:ptCount val="13"/>
                <c:pt idx="0">
                  <c:v>1990</c:v>
                </c:pt>
                <c:pt idx="1">
                  <c:v>1995</c:v>
                </c:pt>
                <c:pt idx="2">
                  <c:v>2000</c:v>
                </c:pt>
                <c:pt idx="3">
                  <c:v>2005</c:v>
                </c:pt>
                <c:pt idx="4">
                  <c:v>2010</c:v>
                </c:pt>
                <c:pt idx="5">
                  <c:v>2015</c:v>
                </c:pt>
                <c:pt idx="6">
                  <c:v>2016</c:v>
                </c:pt>
                <c:pt idx="7">
                  <c:v>2017</c:v>
                </c:pt>
                <c:pt idx="8">
                  <c:v>2018</c:v>
                </c:pt>
                <c:pt idx="9">
                  <c:v>2019</c:v>
                </c:pt>
                <c:pt idx="10">
                  <c:v>2020</c:v>
                </c:pt>
                <c:pt idx="11">
                  <c:v>2021</c:v>
                </c:pt>
                <c:pt idx="12">
                  <c:v>2022</c:v>
                </c:pt>
              </c:numCache>
            </c:numRef>
          </c:xVal>
          <c:yVal>
            <c:numRef>
              <c:f>'Jaarvrachten aanvoer buitenland'!$D$396:$P$396</c:f>
              <c:numCache>
                <c:formatCode>_(* #,##0_);_(* \(#,##0\);_(* "-"??_);_(@_)</c:formatCode>
                <c:ptCount val="13"/>
                <c:pt idx="0">
                  <c:v>2389034</c:v>
                </c:pt>
                <c:pt idx="1">
                  <c:v>2263604</c:v>
                </c:pt>
                <c:pt idx="2">
                  <c:v>1251060</c:v>
                </c:pt>
                <c:pt idx="3">
                  <c:v>1336253</c:v>
                </c:pt>
                <c:pt idx="4">
                  <c:v>1293153</c:v>
                </c:pt>
                <c:pt idx="5">
                  <c:v>1170507</c:v>
                </c:pt>
                <c:pt idx="6">
                  <c:v>1145883</c:v>
                </c:pt>
                <c:pt idx="7">
                  <c:v>955012</c:v>
                </c:pt>
                <c:pt idx="8">
                  <c:v>900419</c:v>
                </c:pt>
                <c:pt idx="9">
                  <c:v>1017111</c:v>
                </c:pt>
                <c:pt idx="10">
                  <c:v>740825</c:v>
                </c:pt>
                <c:pt idx="11">
                  <c:v>935740</c:v>
                </c:pt>
                <c:pt idx="12">
                  <c:v>716374</c:v>
                </c:pt>
              </c:numCache>
            </c:numRef>
          </c:yVal>
          <c:smooth val="0"/>
          <c:extLst>
            <c:ext xmlns:c16="http://schemas.microsoft.com/office/drawing/2014/chart" uri="{C3380CC4-5D6E-409C-BE32-E72D297353CC}">
              <c16:uniqueId val="{00000000-DDB4-4B7F-AE8A-D48278D5562D}"/>
            </c:ext>
          </c:extLst>
        </c:ser>
        <c:ser>
          <c:idx val="6"/>
          <c:order val="2"/>
          <c:tx>
            <c:strRef>
              <c:f>'Jaarvrachten aanvoer buitenland'!$C$397</c:f>
              <c:strCache>
                <c:ptCount val="1"/>
                <c:pt idx="0">
                  <c:v>Vracht Maas</c:v>
                </c:pt>
              </c:strCache>
            </c:strRef>
          </c:tx>
          <c:spPr>
            <a:ln>
              <a:solidFill>
                <a:srgbClr val="009E73"/>
              </a:solidFill>
            </a:ln>
          </c:spPr>
          <c:marker>
            <c:symbol val="x"/>
            <c:size val="5"/>
            <c:spPr>
              <a:solidFill>
                <a:srgbClr val="009E73"/>
              </a:solidFill>
              <a:ln>
                <a:solidFill>
                  <a:srgbClr val="009E73"/>
                </a:solidFill>
              </a:ln>
            </c:spPr>
          </c:marker>
          <c:xVal>
            <c:numRef>
              <c:f>'Jaarvrachten aanvoer buitenland'!$D$395:$P$395</c:f>
              <c:numCache>
                <c:formatCode>0</c:formatCode>
                <c:ptCount val="13"/>
                <c:pt idx="0">
                  <c:v>1990</c:v>
                </c:pt>
                <c:pt idx="1">
                  <c:v>1995</c:v>
                </c:pt>
                <c:pt idx="2">
                  <c:v>2000</c:v>
                </c:pt>
                <c:pt idx="3">
                  <c:v>2005</c:v>
                </c:pt>
                <c:pt idx="4">
                  <c:v>2010</c:v>
                </c:pt>
                <c:pt idx="5">
                  <c:v>2015</c:v>
                </c:pt>
                <c:pt idx="6">
                  <c:v>2016</c:v>
                </c:pt>
                <c:pt idx="7">
                  <c:v>2017</c:v>
                </c:pt>
                <c:pt idx="8">
                  <c:v>2018</c:v>
                </c:pt>
                <c:pt idx="9">
                  <c:v>2019</c:v>
                </c:pt>
                <c:pt idx="10">
                  <c:v>2020</c:v>
                </c:pt>
                <c:pt idx="11">
                  <c:v>2021</c:v>
                </c:pt>
                <c:pt idx="12">
                  <c:v>2022</c:v>
                </c:pt>
              </c:numCache>
            </c:numRef>
          </c:xVal>
          <c:yVal>
            <c:numRef>
              <c:f>'Jaarvrachten aanvoer buitenland'!$D$397:$P$397</c:f>
              <c:numCache>
                <c:formatCode>_(* #,##0_);_(* \(#,##0\);_(* "-"??_);_(@_)</c:formatCode>
                <c:ptCount val="13"/>
                <c:pt idx="0">
                  <c:v>419342</c:v>
                </c:pt>
                <c:pt idx="1">
                  <c:v>596925</c:v>
                </c:pt>
                <c:pt idx="2">
                  <c:v>313666</c:v>
                </c:pt>
                <c:pt idx="3">
                  <c:v>177136</c:v>
                </c:pt>
                <c:pt idx="4">
                  <c:v>195757</c:v>
                </c:pt>
                <c:pt idx="5">
                  <c:v>191068</c:v>
                </c:pt>
                <c:pt idx="6">
                  <c:v>244349</c:v>
                </c:pt>
                <c:pt idx="7">
                  <c:v>172341</c:v>
                </c:pt>
                <c:pt idx="8">
                  <c:v>138032</c:v>
                </c:pt>
                <c:pt idx="9">
                  <c:v>217708</c:v>
                </c:pt>
                <c:pt idx="10">
                  <c:v>212649</c:v>
                </c:pt>
                <c:pt idx="11">
                  <c:v>130487</c:v>
                </c:pt>
                <c:pt idx="12">
                  <c:v>93354</c:v>
                </c:pt>
              </c:numCache>
            </c:numRef>
          </c:yVal>
          <c:smooth val="0"/>
          <c:extLst>
            <c:ext xmlns:c16="http://schemas.microsoft.com/office/drawing/2014/chart" uri="{C3380CC4-5D6E-409C-BE32-E72D297353CC}">
              <c16:uniqueId val="{00000000-13B9-4B68-9E90-BB987431DA68}"/>
            </c:ext>
          </c:extLst>
        </c:ser>
        <c:ser>
          <c:idx val="1"/>
          <c:order val="3"/>
          <c:tx>
            <c:strRef>
              <c:f>'Jaarvrachten aanvoer buitenland'!$C$398</c:f>
              <c:strCache>
                <c:ptCount val="1"/>
                <c:pt idx="0">
                  <c:v>Vracht Schelde</c:v>
                </c:pt>
              </c:strCache>
            </c:strRef>
          </c:tx>
          <c:spPr>
            <a:ln w="25400">
              <a:solidFill>
                <a:srgbClr val="E69F00">
                  <a:alpha val="94000"/>
                </a:srgbClr>
              </a:solidFill>
              <a:prstDash val="solid"/>
            </a:ln>
          </c:spPr>
          <c:marker>
            <c:symbol val="circle"/>
            <c:size val="4"/>
            <c:spPr>
              <a:solidFill>
                <a:srgbClr val="E69F00"/>
              </a:solidFill>
              <a:ln>
                <a:solidFill>
                  <a:srgbClr val="E69F00"/>
                </a:solidFill>
              </a:ln>
            </c:spPr>
          </c:marker>
          <c:xVal>
            <c:numRef>
              <c:f>'Jaarvrachten aanvoer buitenland'!$D$395:$P$395</c:f>
              <c:numCache>
                <c:formatCode>0</c:formatCode>
                <c:ptCount val="13"/>
                <c:pt idx="0">
                  <c:v>1990</c:v>
                </c:pt>
                <c:pt idx="1">
                  <c:v>1995</c:v>
                </c:pt>
                <c:pt idx="2">
                  <c:v>2000</c:v>
                </c:pt>
                <c:pt idx="3">
                  <c:v>2005</c:v>
                </c:pt>
                <c:pt idx="4">
                  <c:v>2010</c:v>
                </c:pt>
                <c:pt idx="5">
                  <c:v>2015</c:v>
                </c:pt>
                <c:pt idx="6">
                  <c:v>2016</c:v>
                </c:pt>
                <c:pt idx="7">
                  <c:v>2017</c:v>
                </c:pt>
                <c:pt idx="8">
                  <c:v>2018</c:v>
                </c:pt>
                <c:pt idx="9">
                  <c:v>2019</c:v>
                </c:pt>
                <c:pt idx="10">
                  <c:v>2020</c:v>
                </c:pt>
                <c:pt idx="11">
                  <c:v>2021</c:v>
                </c:pt>
                <c:pt idx="12">
                  <c:v>2022</c:v>
                </c:pt>
              </c:numCache>
            </c:numRef>
          </c:xVal>
          <c:yVal>
            <c:numRef>
              <c:f>'Jaarvrachten aanvoer buitenland'!$D$398:$P$398</c:f>
              <c:numCache>
                <c:formatCode>_(* #,##0_);_(* \(#,##0\);_(* "-"??_);_(@_)</c:formatCode>
                <c:ptCount val="13"/>
                <c:pt idx="0">
                  <c:v>151959</c:v>
                </c:pt>
                <c:pt idx="1">
                  <c:v>257288</c:v>
                </c:pt>
                <c:pt idx="2">
                  <c:v>206632</c:v>
                </c:pt>
                <c:pt idx="3">
                  <c:v>109169</c:v>
                </c:pt>
                <c:pt idx="4">
                  <c:v>258878</c:v>
                </c:pt>
                <c:pt idx="5">
                  <c:v>167542</c:v>
                </c:pt>
                <c:pt idx="6">
                  <c:v>242940</c:v>
                </c:pt>
                <c:pt idx="7">
                  <c:v>122077</c:v>
                </c:pt>
                <c:pt idx="8">
                  <c:v>171256</c:v>
                </c:pt>
                <c:pt idx="9">
                  <c:v>147794</c:v>
                </c:pt>
                <c:pt idx="10">
                  <c:v>118815</c:v>
                </c:pt>
                <c:pt idx="11">
                  <c:v>272661</c:v>
                </c:pt>
                <c:pt idx="12">
                  <c:v>167534</c:v>
                </c:pt>
              </c:numCache>
            </c:numRef>
          </c:yVal>
          <c:smooth val="0"/>
          <c:extLst>
            <c:ext xmlns:c16="http://schemas.microsoft.com/office/drawing/2014/chart" uri="{C3380CC4-5D6E-409C-BE32-E72D297353CC}">
              <c16:uniqueId val="{00000001-DDB4-4B7F-AE8A-D48278D5562D}"/>
            </c:ext>
          </c:extLst>
        </c:ser>
        <c:dLbls>
          <c:showLegendKey val="0"/>
          <c:showVal val="0"/>
          <c:showCatName val="0"/>
          <c:showSerName val="0"/>
          <c:showPercent val="0"/>
          <c:showBubbleSize val="0"/>
        </c:dLbls>
        <c:axId val="68135936"/>
        <c:axId val="68293376"/>
      </c:scatterChart>
      <c:scatterChart>
        <c:scatterStyle val="lineMarker"/>
        <c:varyColors val="0"/>
        <c:ser>
          <c:idx val="4"/>
          <c:order val="0"/>
          <c:tx>
            <c:strRef>
              <c:f>'Jaarvrachten aanvoer buitenland'!$D$407</c:f>
              <c:strCache>
                <c:ptCount val="1"/>
                <c:pt idx="0">
                  <c:v>1990</c:v>
                </c:pt>
              </c:strCache>
            </c:strRef>
          </c:tx>
          <c:spPr>
            <a:ln>
              <a:noFill/>
            </a:ln>
          </c:spPr>
          <c:marker>
            <c:spPr>
              <a:noFill/>
              <a:ln>
                <a:noFill/>
              </a:ln>
            </c:spPr>
          </c:marker>
          <c:errBars>
            <c:errDir val="y"/>
            <c:errBarType val="both"/>
            <c:errValType val="fixedVal"/>
            <c:noEndCap val="1"/>
            <c:val val="100000"/>
            <c:spPr>
              <a:ln w="12700">
                <a:solidFill>
                  <a:schemeClr val="tx1">
                    <a:shade val="95000"/>
                    <a:satMod val="105000"/>
                    <a:alpha val="80000"/>
                  </a:schemeClr>
                </a:solidFill>
              </a:ln>
            </c:spPr>
          </c:errBars>
          <c:xVal>
            <c:numRef>
              <c:f>'Jaarvrachten aanvoer buitenland'!$D$407:$P$407</c:f>
              <c:numCache>
                <c:formatCode>0</c:formatCode>
                <c:ptCount val="13"/>
                <c:pt idx="0">
                  <c:v>1990</c:v>
                </c:pt>
                <c:pt idx="1">
                  <c:v>1995</c:v>
                </c:pt>
                <c:pt idx="2">
                  <c:v>2000</c:v>
                </c:pt>
                <c:pt idx="3">
                  <c:v>2005</c:v>
                </c:pt>
                <c:pt idx="4">
                  <c:v>2010</c:v>
                </c:pt>
                <c:pt idx="5">
                  <c:v>2015</c:v>
                </c:pt>
                <c:pt idx="6">
                  <c:v>2016</c:v>
                </c:pt>
                <c:pt idx="7">
                  <c:v>2017</c:v>
                </c:pt>
                <c:pt idx="8">
                  <c:v>2018</c:v>
                </c:pt>
                <c:pt idx="9">
                  <c:v>2019</c:v>
                </c:pt>
                <c:pt idx="10">
                  <c:v>2020</c:v>
                </c:pt>
                <c:pt idx="11">
                  <c:v>2021</c:v>
                </c:pt>
                <c:pt idx="12">
                  <c:v>2022</c:v>
                </c:pt>
              </c:numCache>
            </c:numRef>
          </c:xVal>
          <c:yVal>
            <c:numRef>
              <c:f>'Jaarvrachten aanvoer buitenland'!$D$419:$Q$419</c:f>
              <c:numCache>
                <c:formatCode>General</c:formatCode>
                <c:ptCount val="14"/>
                <c:pt idx="5">
                  <c:v>0</c:v>
                </c:pt>
              </c:numCache>
            </c:numRef>
          </c:yVal>
          <c:smooth val="0"/>
          <c:extLst>
            <c:ext xmlns:c16="http://schemas.microsoft.com/office/drawing/2014/chart" uri="{C3380CC4-5D6E-409C-BE32-E72D297353CC}">
              <c16:uniqueId val="{00000000-44B2-43DE-99EA-60BEED2D43C4}"/>
            </c:ext>
          </c:extLst>
        </c:ser>
        <c:ser>
          <c:idx val="2"/>
          <c:order val="4"/>
          <c:tx>
            <c:strRef>
              <c:f>'Jaarvrachten aanvoer buitenland'!$C$402</c:f>
              <c:strCache>
                <c:ptCount val="1"/>
                <c:pt idx="0">
                  <c:v>Debiet Rijn</c:v>
                </c:pt>
              </c:strCache>
            </c:strRef>
          </c:tx>
          <c:spPr>
            <a:ln w="25400">
              <a:solidFill>
                <a:srgbClr val="0072B2"/>
              </a:solidFill>
              <a:prstDash val="sysDot"/>
            </a:ln>
          </c:spPr>
          <c:marker>
            <c:symbol val="triangle"/>
            <c:size val="4"/>
            <c:spPr>
              <a:solidFill>
                <a:srgbClr val="4572A7"/>
              </a:solidFill>
              <a:ln w="6350">
                <a:solidFill>
                  <a:srgbClr val="4572A7"/>
                </a:solidFill>
              </a:ln>
            </c:spPr>
          </c:marker>
          <c:xVal>
            <c:numRef>
              <c:f>'Jaarvrachten aanvoer buitenland'!$D$401:$P$401</c:f>
              <c:numCache>
                <c:formatCode>0</c:formatCode>
                <c:ptCount val="13"/>
                <c:pt idx="0">
                  <c:v>1990</c:v>
                </c:pt>
                <c:pt idx="1">
                  <c:v>1995</c:v>
                </c:pt>
                <c:pt idx="2">
                  <c:v>2000</c:v>
                </c:pt>
                <c:pt idx="3">
                  <c:v>2005</c:v>
                </c:pt>
                <c:pt idx="4">
                  <c:v>2010</c:v>
                </c:pt>
                <c:pt idx="5">
                  <c:v>2015</c:v>
                </c:pt>
                <c:pt idx="6">
                  <c:v>2016</c:v>
                </c:pt>
                <c:pt idx="7">
                  <c:v>2017</c:v>
                </c:pt>
                <c:pt idx="8">
                  <c:v>2018</c:v>
                </c:pt>
                <c:pt idx="9">
                  <c:v>2019</c:v>
                </c:pt>
                <c:pt idx="10">
                  <c:v>2020</c:v>
                </c:pt>
                <c:pt idx="11">
                  <c:v>2021</c:v>
                </c:pt>
                <c:pt idx="12">
                  <c:v>2022</c:v>
                </c:pt>
              </c:numCache>
            </c:numRef>
          </c:xVal>
          <c:yVal>
            <c:numRef>
              <c:f>'Jaarvrachten aanvoer buitenland'!$D$402:$P$402</c:f>
              <c:numCache>
                <c:formatCode>_(* #,##0_);_(* \(#,##0\);_(* "-"??_);_(@_)</c:formatCode>
                <c:ptCount val="13"/>
                <c:pt idx="0">
                  <c:v>58545</c:v>
                </c:pt>
                <c:pt idx="1">
                  <c:v>88135</c:v>
                </c:pt>
                <c:pt idx="2">
                  <c:v>79730</c:v>
                </c:pt>
                <c:pt idx="3">
                  <c:v>61886</c:v>
                </c:pt>
                <c:pt idx="4">
                  <c:v>71901</c:v>
                </c:pt>
                <c:pt idx="5">
                  <c:v>60504</c:v>
                </c:pt>
                <c:pt idx="6">
                  <c:v>72432</c:v>
                </c:pt>
                <c:pt idx="7">
                  <c:v>57504.902400000006</c:v>
                </c:pt>
                <c:pt idx="8">
                  <c:v>61573.996800000008</c:v>
                </c:pt>
                <c:pt idx="9">
                  <c:v>61753.968000000008</c:v>
                </c:pt>
                <c:pt idx="10">
                  <c:v>59110</c:v>
                </c:pt>
                <c:pt idx="11">
                  <c:v>70327</c:v>
                </c:pt>
                <c:pt idx="12">
                  <c:v>53252.753236703989</c:v>
                </c:pt>
              </c:numCache>
            </c:numRef>
          </c:yVal>
          <c:smooth val="0"/>
          <c:extLst>
            <c:ext xmlns:c16="http://schemas.microsoft.com/office/drawing/2014/chart" uri="{C3380CC4-5D6E-409C-BE32-E72D297353CC}">
              <c16:uniqueId val="{00000002-DDB4-4B7F-AE8A-D48278D5562D}"/>
            </c:ext>
          </c:extLst>
        </c:ser>
        <c:ser>
          <c:idx val="3"/>
          <c:order val="5"/>
          <c:tx>
            <c:strRef>
              <c:f>'Jaarvrachten aanvoer buitenland'!$C$403</c:f>
              <c:strCache>
                <c:ptCount val="1"/>
                <c:pt idx="0">
                  <c:v>Debiet Maas</c:v>
                </c:pt>
              </c:strCache>
            </c:strRef>
          </c:tx>
          <c:spPr>
            <a:ln w="25400">
              <a:solidFill>
                <a:srgbClr val="009E73"/>
              </a:solidFill>
              <a:prstDash val="sysDot"/>
            </a:ln>
          </c:spPr>
          <c:marker>
            <c:symbol val="square"/>
            <c:size val="4"/>
            <c:spPr>
              <a:solidFill>
                <a:srgbClr val="009E73"/>
              </a:solidFill>
              <a:ln>
                <a:solidFill>
                  <a:srgbClr val="009E73"/>
                </a:solidFill>
              </a:ln>
            </c:spPr>
          </c:marker>
          <c:xVal>
            <c:numRef>
              <c:f>'Jaarvrachten aanvoer buitenland'!$D$401:$P$401</c:f>
              <c:numCache>
                <c:formatCode>0</c:formatCode>
                <c:ptCount val="13"/>
                <c:pt idx="0">
                  <c:v>1990</c:v>
                </c:pt>
                <c:pt idx="1">
                  <c:v>1995</c:v>
                </c:pt>
                <c:pt idx="2">
                  <c:v>2000</c:v>
                </c:pt>
                <c:pt idx="3">
                  <c:v>2005</c:v>
                </c:pt>
                <c:pt idx="4">
                  <c:v>2010</c:v>
                </c:pt>
                <c:pt idx="5">
                  <c:v>2015</c:v>
                </c:pt>
                <c:pt idx="6">
                  <c:v>2016</c:v>
                </c:pt>
                <c:pt idx="7">
                  <c:v>2017</c:v>
                </c:pt>
                <c:pt idx="8">
                  <c:v>2018</c:v>
                </c:pt>
                <c:pt idx="9">
                  <c:v>2019</c:v>
                </c:pt>
                <c:pt idx="10">
                  <c:v>2020</c:v>
                </c:pt>
                <c:pt idx="11">
                  <c:v>2021</c:v>
                </c:pt>
                <c:pt idx="12">
                  <c:v>2022</c:v>
                </c:pt>
              </c:numCache>
            </c:numRef>
          </c:xVal>
          <c:yVal>
            <c:numRef>
              <c:f>'Jaarvrachten aanvoer buitenland'!$D$403:$P$403</c:f>
              <c:numCache>
                <c:formatCode>_(* #,##0_);_(* \(#,##0\);_(* "-"??_);_(@_)</c:formatCode>
                <c:ptCount val="13"/>
                <c:pt idx="0">
                  <c:v>5957</c:v>
                </c:pt>
                <c:pt idx="1">
                  <c:v>10705</c:v>
                </c:pt>
                <c:pt idx="2">
                  <c:v>10041</c:v>
                </c:pt>
                <c:pt idx="3">
                  <c:v>4620</c:v>
                </c:pt>
                <c:pt idx="4">
                  <c:v>6622</c:v>
                </c:pt>
                <c:pt idx="5">
                  <c:v>6676</c:v>
                </c:pt>
                <c:pt idx="6">
                  <c:v>7914.178656</c:v>
                </c:pt>
                <c:pt idx="7">
                  <c:v>4920.6528000000008</c:v>
                </c:pt>
                <c:pt idx="8">
                  <c:v>7112.9664000000012</c:v>
                </c:pt>
                <c:pt idx="9">
                  <c:v>6838.387200000001</c:v>
                </c:pt>
                <c:pt idx="10">
                  <c:v>7923</c:v>
                </c:pt>
                <c:pt idx="11">
                  <c:v>8803</c:v>
                </c:pt>
                <c:pt idx="12">
                  <c:v>5032.4414371487992</c:v>
                </c:pt>
              </c:numCache>
            </c:numRef>
          </c:yVal>
          <c:smooth val="0"/>
          <c:extLst>
            <c:ext xmlns:c16="http://schemas.microsoft.com/office/drawing/2014/chart" uri="{C3380CC4-5D6E-409C-BE32-E72D297353CC}">
              <c16:uniqueId val="{00000003-DDB4-4B7F-AE8A-D48278D5562D}"/>
            </c:ext>
          </c:extLst>
        </c:ser>
        <c:ser>
          <c:idx val="7"/>
          <c:order val="6"/>
          <c:tx>
            <c:strRef>
              <c:f>'Jaarvrachten aanvoer buitenland'!$C$404</c:f>
              <c:strCache>
                <c:ptCount val="1"/>
                <c:pt idx="0">
                  <c:v>Debiet Schelde</c:v>
                </c:pt>
              </c:strCache>
            </c:strRef>
          </c:tx>
          <c:spPr>
            <a:ln w="25400">
              <a:solidFill>
                <a:srgbClr val="E69F00"/>
              </a:solidFill>
              <a:prstDash val="sysDot"/>
            </a:ln>
          </c:spPr>
          <c:marker>
            <c:symbol val="circle"/>
            <c:size val="4"/>
            <c:spPr>
              <a:solidFill>
                <a:srgbClr val="E69F00"/>
              </a:solidFill>
              <a:ln>
                <a:solidFill>
                  <a:srgbClr val="E69F00"/>
                </a:solidFill>
              </a:ln>
            </c:spPr>
          </c:marker>
          <c:xVal>
            <c:numRef>
              <c:f>'Jaarvrachten aanvoer buitenland'!$D$401:$P$401</c:f>
              <c:numCache>
                <c:formatCode>0</c:formatCode>
                <c:ptCount val="13"/>
                <c:pt idx="0">
                  <c:v>1990</c:v>
                </c:pt>
                <c:pt idx="1">
                  <c:v>1995</c:v>
                </c:pt>
                <c:pt idx="2">
                  <c:v>2000</c:v>
                </c:pt>
                <c:pt idx="3">
                  <c:v>2005</c:v>
                </c:pt>
                <c:pt idx="4">
                  <c:v>2010</c:v>
                </c:pt>
                <c:pt idx="5">
                  <c:v>2015</c:v>
                </c:pt>
                <c:pt idx="6">
                  <c:v>2016</c:v>
                </c:pt>
                <c:pt idx="7">
                  <c:v>2017</c:v>
                </c:pt>
                <c:pt idx="8">
                  <c:v>2018</c:v>
                </c:pt>
                <c:pt idx="9">
                  <c:v>2019</c:v>
                </c:pt>
                <c:pt idx="10">
                  <c:v>2020</c:v>
                </c:pt>
                <c:pt idx="11">
                  <c:v>2021</c:v>
                </c:pt>
                <c:pt idx="12">
                  <c:v>2022</c:v>
                </c:pt>
              </c:numCache>
            </c:numRef>
          </c:xVal>
          <c:yVal>
            <c:numRef>
              <c:f>'Jaarvrachten aanvoer buitenland'!$D$404:$P$404</c:f>
              <c:numCache>
                <c:formatCode>_(* #,##0_);_(* \(#,##0\);_(* "-"??_);_(@_)</c:formatCode>
                <c:ptCount val="13"/>
                <c:pt idx="0">
                  <c:v>3023</c:v>
                </c:pt>
                <c:pt idx="1">
                  <c:v>5443</c:v>
                </c:pt>
                <c:pt idx="2">
                  <c:v>6049</c:v>
                </c:pt>
                <c:pt idx="3">
                  <c:v>3594</c:v>
                </c:pt>
                <c:pt idx="4">
                  <c:v>4080</c:v>
                </c:pt>
                <c:pt idx="5">
                  <c:v>3615</c:v>
                </c:pt>
                <c:pt idx="6">
                  <c:v>4536</c:v>
                </c:pt>
                <c:pt idx="7">
                  <c:v>2972.4192000000003</c:v>
                </c:pt>
                <c:pt idx="8">
                  <c:v>2975.7024000000006</c:v>
                </c:pt>
                <c:pt idx="9">
                  <c:v>2721.2544000000003</c:v>
                </c:pt>
                <c:pt idx="10">
                  <c:v>3231</c:v>
                </c:pt>
                <c:pt idx="11">
                  <c:v>4608</c:v>
                </c:pt>
                <c:pt idx="12">
                  <c:v>3083.616</c:v>
                </c:pt>
              </c:numCache>
            </c:numRef>
          </c:yVal>
          <c:smooth val="0"/>
          <c:extLst>
            <c:ext xmlns:c16="http://schemas.microsoft.com/office/drawing/2014/chart" uri="{C3380CC4-5D6E-409C-BE32-E72D297353CC}">
              <c16:uniqueId val="{00000001-13B9-4B68-9E90-BB987431DA68}"/>
            </c:ext>
          </c:extLst>
        </c:ser>
        <c:dLbls>
          <c:showLegendKey val="0"/>
          <c:showVal val="0"/>
          <c:showCatName val="0"/>
          <c:showSerName val="0"/>
          <c:showPercent val="0"/>
          <c:showBubbleSize val="0"/>
        </c:dLbls>
        <c:axId val="862673480"/>
        <c:axId val="637885352"/>
      </c:scatterChart>
      <c:valAx>
        <c:axId val="68135936"/>
        <c:scaling>
          <c:orientation val="minMax"/>
          <c:max val="2023"/>
          <c:min val="1990"/>
        </c:scaling>
        <c:delete val="0"/>
        <c:axPos val="b"/>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68293376"/>
        <c:crosses val="autoZero"/>
        <c:crossBetween val="midCat"/>
        <c:majorUnit val="1"/>
      </c:valAx>
      <c:valAx>
        <c:axId val="68293376"/>
        <c:scaling>
          <c:orientation val="minMax"/>
          <c:min val="0"/>
        </c:scaling>
        <c:delete val="0"/>
        <c:axPos val="l"/>
        <c:majorGridlines>
          <c:spPr>
            <a:ln w="9525">
              <a:solidFill>
                <a:schemeClr val="tx1">
                  <a:tint val="75000"/>
                  <a:shade val="95000"/>
                  <a:satMod val="105000"/>
                  <a:alpha val="50000"/>
                </a:schemeClr>
              </a:solidFill>
            </a:ln>
          </c:spPr>
        </c:majorGridlines>
        <c:title>
          <c:tx>
            <c:rich>
              <a:bodyPr/>
              <a:lstStyle/>
              <a:p>
                <a:pPr>
                  <a:defRPr sz="1050"/>
                </a:pPr>
                <a:r>
                  <a:rPr lang="en-US" sz="1100"/>
                  <a:t>Vracht (kg/jaar)</a:t>
                </a:r>
              </a:p>
            </c:rich>
          </c:tx>
          <c:overlay val="0"/>
        </c:title>
        <c:numFmt formatCode="_(* #,##0_);_(* \(#,##0\);_(* &quot;-&quot;??_);_(@_)"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68135936"/>
        <c:crosses val="autoZero"/>
        <c:crossBetween val="midCat"/>
      </c:valAx>
      <c:valAx>
        <c:axId val="637885352"/>
        <c:scaling>
          <c:orientation val="minMax"/>
          <c:max val="100000"/>
          <c:min val="0"/>
        </c:scaling>
        <c:delete val="0"/>
        <c:axPos val="r"/>
        <c:title>
          <c:tx>
            <c:rich>
              <a:bodyPr/>
              <a:lstStyle/>
              <a:p>
                <a:pPr>
                  <a:defRPr/>
                </a:pPr>
                <a:r>
                  <a:rPr lang="en-US" sz="1200"/>
                  <a:t>Debiet (miljoen m3/jaar)</a:t>
                </a:r>
              </a:p>
            </c:rich>
          </c:tx>
          <c:layout>
            <c:manualLayout>
              <c:xMode val="edge"/>
              <c:yMode val="edge"/>
              <c:x val="0.97461119593275658"/>
              <c:y val="0.26315416832043398"/>
            </c:manualLayout>
          </c:layout>
          <c:overlay val="0"/>
        </c:title>
        <c:numFmt formatCode="#,##0" sourceLinked="0"/>
        <c:majorTickMark val="out"/>
        <c:minorTickMark val="none"/>
        <c:tickLblPos val="nextTo"/>
        <c:spPr>
          <a:ln w="9525">
            <a:solidFill>
              <a:schemeClr val="tx1"/>
            </a:solidFill>
            <a:prstDash val="sysDot"/>
          </a:ln>
        </c:spPr>
        <c:crossAx val="862673480"/>
        <c:crosses val="max"/>
        <c:crossBetween val="midCat"/>
      </c:valAx>
      <c:valAx>
        <c:axId val="862673480"/>
        <c:scaling>
          <c:orientation val="minMax"/>
        </c:scaling>
        <c:delete val="1"/>
        <c:axPos val="b"/>
        <c:numFmt formatCode="0" sourceLinked="1"/>
        <c:majorTickMark val="out"/>
        <c:minorTickMark val="none"/>
        <c:tickLblPos val="nextTo"/>
        <c:crossAx val="637885352"/>
        <c:crosses val="autoZero"/>
        <c:crossBetween val="midCat"/>
      </c:valAx>
      <c:spPr>
        <a:solidFill>
          <a:srgbClr val="FFFFFF"/>
        </a:solidFill>
        <a:ln w="6350">
          <a:solidFill>
            <a:srgbClr val="000000"/>
          </a:solidFill>
          <a:prstDash val="solid"/>
        </a:ln>
      </c:spPr>
    </c:plotArea>
    <c:legend>
      <c:legendPos val="b"/>
      <c:legendEntry>
        <c:idx val="3"/>
        <c:delete val="1"/>
      </c:legendEntry>
      <c:layout>
        <c:manualLayout>
          <c:xMode val="edge"/>
          <c:yMode val="edge"/>
          <c:x val="0.10513116156858"/>
          <c:y val="0.88032400676651013"/>
          <c:w val="0.63458122663500094"/>
          <c:h val="5.8442852608195317E-2"/>
        </c:manualLayout>
      </c:layout>
      <c:overlay val="0"/>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entityId">
        <cx:lvl ptCount="3">
          <cx:pt idx="0">7011271041758527489</cx:pt>
          <cx:pt idx="1">7011353122794635265</cx:pt>
          <cx:pt idx="2">7009641353009168385</cx:pt>
        </cx:lvl>
      </cx:strDim>
      <cx:strDim type="cat">
        <cx:f>_xlchart.v6.1</cx:f>
        <cx:nf>_xlchart.v6.0</cx:nf>
      </cx:strDim>
      <cx:numDim type="colorVal">
        <cx:f>_xlchart.v6.2</cx:f>
      </cx:numDim>
    </cx:data>
  </cx:chartData>
  <cx:chart>
    <cx:title pos="t" align="ctr" overlay="0">
      <cx:tx>
        <cx:txData>
          <cx:v>Locaties aanvoer</cx:v>
        </cx:txData>
      </cx:tx>
      <cx:txPr>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a:rPr>
            <a:t>Locaties aanvoer</a:t>
          </a:r>
        </a:p>
      </cx:txPr>
    </cx:title>
    <cx:plotArea>
      <cx:plotAreaRegion>
        <cx:plotSurface>
          <cx:spPr>
            <a:solidFill>
              <a:srgbClr val="99CCFF"/>
            </a:solidFill>
            <a:ln>
              <a:noFill/>
            </a:ln>
            <a:effectLst/>
          </cx:spPr>
        </cx:plotSurface>
        <cx:series layoutId="regionMap" uniqueId="{C5F7DD75-5E21-4A34-B27A-06958D86F631}">
          <cx:spPr>
            <a:ln w="6350">
              <a:solidFill>
                <a:schemeClr val="bg1"/>
              </a:solidFill>
            </a:ln>
            <a:effectLst/>
          </cx:spPr>
          <cx:dataLabels>
            <cx:numFmt formatCode="General" sourceLinked="0"/>
            <cx:spPr>
              <a:solidFill>
                <a:schemeClr val="tx1"/>
              </a:solidFill>
              <a:ln w="127000">
                <a:gradFill flip="none" rotWithShape="1">
                  <a:gsLst>
                    <a:gs pos="10000">
                      <a:srgbClr val="154273"/>
                    </a:gs>
                    <a:gs pos="53000">
                      <a:srgbClr val="0072B2"/>
                    </a:gs>
                    <a:gs pos="86000">
                      <a:srgbClr val="CCDAEC"/>
                    </a:gs>
                    <a:gs pos="100000">
                      <a:schemeClr val="bg1"/>
                    </a:gs>
                  </a:gsLst>
                  <a:path path="circle">
                    <a:fillToRect l="50000" t="50000" r="50000" b="50000"/>
                  </a:path>
                  <a:tileRect/>
                </a:gradFill>
              </a:ln>
            </cx:spPr>
            <cx:visibility seriesName="0" categoryName="0" value="1"/>
            <cx:separator>, </cx:separator>
          </cx:dataLabels>
          <cx:dataId val="0"/>
          <cx:layoutPr>
            <cx:regionLabelLayout val="none"/>
            <cx:geography cultureLanguage="en-US" cultureRegion="US" attribution="Powered by Bing">
              <cx:geoCache provider="{E9337A44-BEBE-4D9F-B70C-5C5E7DAFC167}">
                <cx:binary>7HpHk+Q4luZfaavzsgoAIdum5wBQuAj3kBkpLrTIyEhQggLUv35fZHVPV1XPVs/c1yzN0xkg4CDw
8D7x+B+v619f67eX4S9rUzv/19f1bz/l49j99Zdf/Gv+1rz4n5vidWh9+338+bVtfmm/fy9e3375
NrwshbO/EITpL6/5yzC+rT/953/AaPatjV7Gl9iNxbjdT2/D9vDmp3r0f9r6/2j8y9uPYZ627u1v
P9Xt60sNg/70978ev/3tJ4EwDlmICRGK8pARzn76yy+/He3vN19fGhgiLkr/7c392xHeXvz4t5/Y
z4JwJZQICcMhJUL89Jfl7dcWrlRIlZSIYMkQUz/9xbXDmEMn9LOQSlIZEsFDLjA0+Xb6RxPnmAoO
cyYsVPi/luyurTfbuv9apL9f/8VNzV1buNH/7Sf+/mjdr/f989GJhLEYV1IpBtPrXl8eYF/gdvx/
KmSnLWgs1+VxeyZGBbfExRPXazJE+DgEekjWyC61FkM0RP7E41C3emQxaqJVz6UJXsczMq0Zb8JO
269BspY6SIJD+MntiTyq6lJ9aFL39WuWIsPj/bMINb4LkjaeTtmFnNZZb7sRn9Rt+NrG2yG7ynhI
hiO398uzWs9zEjXn/qAiG61Xf4NPtYwyf8TPc9pd/FebuNhdm6Q/49v8JhMaHSbx2nc6pzoM9cTv
Vyv03JpHl/qPRf+IruhUjgf5XZ7WqDvO40l2pabkVF3pfrlkqYs2Z5Z0VWmdrMGnLFHSsDhApjiN
t9z0WunuSNI5EY95oftBl4UuQzPgwPRZXPgHtB1UlUztHQuSrDNo09szPjCrWfilm5J+MavV2+f9
oU/hZw6VsTRaxhkGOdqL76+beeZ1xE803aCP3owikdLJ1hk3HMZP7aaOq9K4anU9HGhKU7teOm9w
aXxZ6+ak6PPW36lHso6H7D5Y84Tk99XbFmpaJchGfeu0Qynrk4zdjOWnJb+TQam38K4INDradJr0
tKTZQXzwLqlqU59fRlPHpR70Rz2bwhQpj6pFf2Tx8emr1dTs0X5DzXCHXgZcxtwtpmBO2602ZZRF
pdD5tCUOPY21RsnNFC3JnMVTkFQ3pI9QH/W1KQpda2wY/BA/yI+kMvw8VLq9bXNNRt31usi1oJGY
L3kV99uNxDErz7Q7TV20L/ESGDvp4bQ8To/0ZrnNzzIRp/4o0v1UHWtNtfjC4lpoYdC3UJ31/jCL
pGKGEjPqFRlqn6vlZHGUzSYIE54l3RYV7kO9mQXDuqDHz9fpqTygm0H72RB6g5qkKeL1JXRxzZOM
P+S73uMtcjpLav0ZG57kOjgWs0Ek8otmMU7X3fSy1EvkZ81Og/7gn9SJJvbzOkeDQbqOoYs1KBp0
dx10aD5zWJVBjxDAZtJtzPTzGI3RHLWamFZfPsFxOpbmG5zEpIsavScNBE2jS1NplPrTou/vB/P4
Hf5f9KYfT9Zcr9i8XD8cvtto0iHc/T7MkEwn98rgL+w46SzOYSK7i7srgV6Trtf0vNO75dAZmRQJ
fZCDmUojvs3+9tvewcTIaX5ihbaHL2eIH92fRSTje5Nppz+/vJh7uIaLTJsanuOb+labxYyfxKM7
jlEbl4ZFlc7TMq1NZmSsYCL0ITP+MB3qNItlDKdQ03SMBEx3Mvenl8/jlRR6uokVBCT6HMSBCeDb
rIuUxU5LvZsPj9JI8+3b/Qkln6VG8Cjq+K2LID09quZ2cVcHa/uBADiZ4OmDLZAZDQmPuVbLh9eh
iwuz5NHrFugx7ll8zeMtTz4E6avaolE3T6cRzo22vNBNNNrTYxuFu4GrNX6dSi2XtIyWh+o+O7IH
FhfHWZrumcVD/LnU7A6XkC87G/Er/9rBZPuoOwwHYU7tU78n0/G9RV4XoX1pFg3B0Riu+dPUPPTR
jg79mTUv7eEHlP3yK6j+DiFe224bCpv/HVX/6/I/n9oG/v3He59//vEdlv95dfkHnv/pXelb+w6Z
/o83/W5kgKu/z+4d8n938S/4/1tM/p82/g/gHylO3xkAQgpzGco/hX/9Mua/x/7/pvuv2E9/Jhgz
pSThEhNBKf4H9kMLEgD/QgDsMomQ/Cf2458pIgwhDPAugQZAp39g/3sTku9sAvgED4n832A/hoF+
B/1/nDeQjN9Cv8/8MFW2pdpv6jDMZs7Tah9Ngz81luqGxqJv3uEU6f8fY7+hmK/t5MZ3xmqL9ncs
EQv+Z7zy+jbmb0P94r7538bXj16/xpP4+Z2ihoojJjCRCsF4v3LJ8OeQEwZBQ4BLQswwCOF/cMnw
Z/beAh0pEwho7j/jCWgmMEiicCixDJmi/5t4+kEVf0slkaKUS/Ee7giGQ3+IJyx3v27VoPQ0h2uC
kZMa1+ghmKoy7lV9cXhSB7dRSMzV7jRvyzFu+Z4fF1QyY5u3uZlaY2cvb7yshO6LPjQczal1XqW2
nvKktV0WbyKQph+SsvLzbd1lKS7n4bgMvUo9HVnkh/oO9+SIcXap5qk9u3zt9cRmmZQtkFOMgzQo
gzce+OKOIrxebN0mWSt6U2XFdipXOd4MYa80H9B5r7M2Fbaoon0kwxNniwm4AtbHanFay5XqpWD5
oYUjozo0m5Ipvdf7HP8mFv4bpo7fifgfVpfBHjElJA9DQtDvTyuim+xDOUi92e6ubnAQu5Zt0dr2
+KGbzEpVqIu+j0cZ7IYCrSNsmqLNj5lGdTscfBm+KFxfSLs8r8Kt/2Z+/yIkYPfZu5ThjJGQIER/
P7+N9m0zLJvUi/rI+iE/5czeZgOm52m1p9FaQGRVBAdWjlSPPQBnVXU03bl9nGR3o+TiI2/n7CRK
357Zp6AY7jtqyU0t61XbCd1Uqv+0FbaORvG+38Wk0q6rvvDOz3FW8dsfEdDM+83e7y6ZxnVOd9J9
Rjk6rqKb4m3sm9M+3VlbJLar98O65HsSiH47zwM+jGG1ad+Q+UpKUA5tMyd25vUj4zk2eVfojm3j
/U53pFFXfKfzGFxbNiwmL8NLJgS5bRY06NprZtV8wBmponwXsGGi2hO2jNnpR4C4Zp/NnweHgDP8
x+DgikgSCkZBZFI4/r9N5c4KNIuqz3RRVlHHsseukjVIKHzXbg1oKKyUDj1XB4z2RGR5kNh+e2pK
8Ryyhiaqa7rYl01jZl4Ce6KDM7hZxTEs3Ucldh75tsDJth/zdl+vi1Ql16G0c+KECOMQuG01BEM8
zNUcowCHEd/Hb1bgPW2nHZtWAoMOikKYXVRpM2YmR7m7Q0weebENR1W49jpStR2zbAJtNFW73urW
pwVtqmhbphkOdd9eBkv6VA3TW74W5aUltLhUu/1Mp56nQTu+WuV82mW7vbj3D249KLt+LdLahQv0
xlx3uz2qiZDD4LFNfNPguK7Fh5zv6sDVStKM1Y2esB115lDxbzYKNuRfdopLDjQDUJ9AFmeQwn+7
U0tI5xqPLtS+zZfE5tQI35YJG8u7KQ8HPajwjs7zR2XbK9qw0OGyN1qU8iKJEvHWgMaY/OATtGxb
QsevRPVp1/Lumq2r1x2Zh7jdB26CsstjG4TjGbYZWKqva8hLvjl2kJ3MoILhOIcEJxVu+9QrFHyq
UX9eyjU8q5APWrCsO8qiXNKiUtM5q4InSb2DL2ACLENt+n4YdaBAgxZ4jMtpX024uypZ0ULiqlqH
SLZPBSIHigUw6iz2nd3OO1ti11TDgWyQmScQi1i5tGmrayuqT5Vap0iiaTjsbDyMVH4PumnRncX4
iIt11VnDi6R1+HVDg4yomL+2LCj0kO2LRrIV2mVX33Rl1HX0NWQTMmhYZsNKb2O12fusJfKmRNu5
EZlearZGk5I+rjwbYtuudaTmCceYjYvOl03FhQ2A5/N6PXg/yqgLfGA88Sqep7Ixoh7Xu726QJCv
CRvsQQYzfdjH8KFtw682D56qHFosDz4KykUCv5DrbWvqQ+XzMqKI9rEqXXmc0btjsVafCx/mZ9bx
RHlaxVVQ9GZoMTeFhd90ZPAnlpHPFcky0xfrWz94FYmghoObxZyVe/RjmqoP5E3VfN5JtqTbKN9Q
V82HaRDp1GX9ifQ7qOG5tnrGn7CwWA+kz02TR0vIejB3FnTZ8kGcwomZPZjiel0euQ9u87A4TLN0
j5bbpE6Vc9PnoSi6Y+gCXdcl0mFTn5duspAwVJc2JTdo7JwZ1ahMTkd77lHw1I4sTNuF10k98zCy
xYyuG+QvYzN0XAQ+9ZhtMe2rXpd1XkRC0la3RfatnuqbecxRKvv2UI3hDR/H3nR59UkhfKXzrrNC
6Rm13pTzEUgPeZxYPxmvRG6YdC8lmByyrkHAE3CstmAwOSfT2WUHQr247eYnPOVj4vPs087nV5qR
IhlDvbqZp+vKbNTNx3rEPB57PffC6S6U72ZJ6CK5V+dMtflhy8a7STmuLcXgcWzo2HW9OxffmxaD
36TUMxUsobWsDqurXyeqPlZbFltFQRSGJ7e9lIVoTabkU+CHax1u+a8E/Hca77eu37t9+Du4wADT
IacMcy44RT+S1G9MPyfnUIh2zk2WQzpR8DBhNw4aYzjI+WhHwwZIuVNJ1oNq9JLT+UCadk8sxGri
i5tynb6OhL3sRXslgcxMQVkQiYZc/hzX/kWivE+UMlBkAFAc8z+SijUMWoBQkht0nw2ijyvigidM
IH3W7W7N5Mrlhqpc+8D5aGmWNm7nf7NYP7Dzt8QL5hCCC0slpRKDQfwH4tVxW6zAtKzJ+7o4s0Ga
WYX7qRN5Yyav1NGN6mna++Y8Vi3Sw7ZAPhHqEjhRHaeOAwnp7aXPCnyiFN3XrvNnMA4blc8321gY
gKoUyOR8ribwDHDWkWSdK3muQ/uFKb9eSyCqERBufAnLRhhiFTHcUnYa65mdut4ei6EhD6KJ1Sjq
pKVoifd9GuP5nRKPK5inAHE6lzfrNL5NbJmSP9+md3Xxh3gCVipA4IKTjwUh70rzN/GEMLckmJZA
50N/HNdqPncZTVu1+XODWX4V7X1WVR/cPLj0/Ct76CHBRKyz1a2TdoPTHbCYZ4ydA0K5HkvHonmg
k/5B6jbu9gMO7a3LrNe2WTJTVa1KW6cy3eV5cHLvHz++wSb6lGXVBTUMnbb3j3lc0Klbd5AUMyoi
NIe90+V6Oxd7cCJ5aXoq/G0IjFIT2Y/xZqOKKuAPnbitIcZOzBdxoCTXaC1Uutj5lvdrxMIpf9zH
zoCDLtM/X1Is0b8s6rspD3SfM4KUArvg94s6LEK6IhhgMXb+tRnnVe9Dk+zLumjRuofQuUbPoEbG
MEjGaR6jmjdD1OPqYz+VKxxtgUzfXMRy2nfudN8AfQjW6gZXnUzlmt+vWX1Yy/lZUIWM6PKXfnXg
+cmnjBmBC/WB5kxq0WxYr7XMzSgedqmcqbZl1n6pl5hFeV0tRgadOA7VclvtFGs+sRc+ECBds5V6
LMhrJ/BkegHCqJ3L07aoQoe1HRKAZpN5hvXI1akNCnB+03KdQ22rKuK+341aOFh6vjqMiPqIN4Ar
01wmQZk/U8tv16Y4zU34KexK05E6JkGb9LR86SpHz2JyicwKrzO+Cm2D4TWfpzClVV/rYMCGgprS
nKwg5ZTTO+xAzAXAR6sgb4eePFISggPPTrZanG4XgElJEax5F86nJkgHgYKzVP675xOY91MxwZz9
TaN6pj3LVQRWeGWyeoHtYayIPPWbIT24LBPKP62LAgkBRny3Ms0kmCwEBWWElADrvwJtN7QAUuEc
78rvoEvnKR6cMzkrddN0zbVtMp3zDB8qtg/xVH0ad/mtxv6VMtabtRf01I7Lec2eeRmsuqMziWx2
RygyDdl4OtRqTie866ZtP8MkhWGUBLfq1TN34I6hOwF0K68sgxnA9mXFWsS8B/wXojrxS+OL0ijP
WCwY0bMX9wFndZQX4X2tJmxwXapTmAdHUnl+VzwHW/hlsjU9BHS95OH6ZWEeA5aOV0iMD7ANXyHR
1oYqFe8ZLe/EsG+mrl0Tr46bzBalXuceLPWMEq2atrunsv7aIgc2/QrruDfZEuFMvWTCpZAcU8uV
Bnbkj26HDWlp013UNl7qAFlNmg4KWxs6Fw3eD3Njb/eJHYWvPcjntr5Zd/6IZPfU1nT4OA37xwrq
ODuU0LTcpH3qS39sazfFRTP3BgVDrSuyl6Zu5CWY1AZp0EOpoTFS7e2pnR6aEuoDFRQ4jVobbsKb
Pl+zS1Nf+yBeFHublbBAVwoV01l+GcF/0HvXj7os9R4227FeBagiqI9GFvxjEIJ6rMuP47iGMWNw
Mh0cD7MPgYggeM+hgjIE2/zFBnkCoDXobKIw2ILDs1vmISL8rtuRfKAZ7wwRJF5cIB+sJNcdpFxE
im9hn9Vn510fW2KtAYI4lKMmG2jffONz5Gydhlb6SM79mqBiuWFujzgOFh1ifEdKPixaVTU4QHOP
kmkRs+kKcbssLdY1LZ9cFy7auXzUCMyTCk6h4ZQw3eHIl5hEVRlkcZPV8dJ031EAboHadwKhOHb3
vBZxXbHu2Ps+TxSZnzqgSHUjPq3b8rS2SJ29JD3EOejSnpz2PugTFtgmorI47Yt/zEtgwnV3Dpa9
S0K1fHWdbKOJQpoc9q/zLqEOBvxVT1V9nzdf8m1Np2GwZtib0JRQTyRrzaPO0dZAKtal9S99Xdu0
A63d2OUTDrb+Rg5ddcqnNlp7rFEVMl0tIPAoQJBh9djHw4KcrnwIVZi2b3XTd+uZNMUYYUecQYKt
SVAtNLJDe92Ih/rYGnCzgEDMyfQcIhI3aEn2rc4u08gu2WZH4N5QVQCnz5qqqXJIfYWPHA2h6iXA
mhhKd6DXNQHg6g2FChEJaxOQvjxsw95C5oYj7+ekarwyIOgLIBTyNhBzpoF0w1LLDUons4XiI8Q9
+JT3kJKqyK/7C1XsDEAB3docZMTgkIY9rw3CVaZZMxQxsjkcGrufZsXNWoCscoHyEWqr3QQDKAdO
R5BF6ixRd2Fq+rLKBZ7Wq0e+r43OrXrGWz6a2Q43T6DKtisglfD57QwYpMlEoMDSMnBAVnu/jwus
8QqCRjB7UGtw4XvHkoqgGwaukIX1i3E7gK1RStAgMjitnj01Rflq6xXSPNvCZLBBLEUBEmSU4VGu
bTx6K42qbRs1HcpPxV5954vYL33QVNrObZMup0X19kFiuh3CPgBl0BQaJDVJ92YedDM2OJ18s+l5
aI9ybtJwnM7Wo08A9hHzJTUBXh9xzx9njEWE9g70U2BTxqYVHJCljzOZgyLIR1Dx3WNFZgq6AXC1
5LY5VLx9Rj0owQ4oJ/7I9szpugelPcwv43yqoag1gPHjgPAUfYuBHuIrslWclUGTEBCIxQI+6BR0
Ns7GOQBNgF4DR1TSTPwJhwg8MSLlNZiSMHNt1NZsioYKTLPFbaXZi/4zbiD5qoXch6v6sEAdGMAK
8uExz7cb0cG5aYd60YvtZ+B17Q57RcrIp6IU58xthRnoLo77XJ9EHtzyQHhgt7s/zQOXh555s0mx
nUfiNRdBdy/y9Rsu4Gf6JTvm67wa5ehuynyLJ5/vxuXdlwZxanjo75agLtNJks8DWCm2qq9ZRzfD
N/DnKqhT63zHRRQO8jJL3h/GNhd6Q9kn9brO8g0SAJRF5+1NyO9kJ/IwKTB6RzUYIiuV7AVfNakc
2Fq7OpOseRU1gHBdJGtekmjZliFd52GI67DBZhz412xeCwMBIKORS6qzPXSHcmjfFXD10hTT65z1
40VypOd9uFO8rWPUO4Dxxh3B0g1vBFAGM7AUzIG3NptRHPCxOQT5OEeKhRBzhYUg2GgMGfesGiiu
d1gupzmbKo2H4TZv2VlANX4DugQiGwf3cthu+pXGczD/kBe7CbPyWaLndarDCxog14VDPcY8yE25
9/jcgiN95uUKa7febEWVDG4cD6Ff21q3nsKyoOVxBXsPIKPYk64twJWHBO1GsEyl9Ukr0K4duOhQ
CutuGuoKOAOuNrOEN0k2gZYPgXfzod82f+DzlmmxPfZDNrwL1uMO5DyZOLitEqwDk5P1gn1zKcEE
uM/D/uMUlOrWeSMnf7fvzVec+wPZvYcXNIIcfI/mDJ7j3RT20qxl18JJPEm8UKN43ZqhR8/5lgAz
VRYR43shzOJy45ucRjnBSjvGkwIPa0Qs1BakGIGw1js3kmxR29QYnDn7HII9pIXjuw629ntJyuFE
wxTyOoIe+8e9DXTHdwIHTd72IgfZ2Eqim7UFL2gHn6uWt2oJ9/PUw8nBeRC13hemHOxdvizdaS74
oaw3FpEewysLUj2zIT/gYs9uIN1U57X3cCrhCgmZ3axB3uhqrYFfre189nQtIhd0xCQoG2Tcrg2s
6QZ1GLYuDwAlXzEfsG7troDkd8Wh7cINLLzhy7qI8txO835cvN9OIZRGgLx3N6X3sCaBRSfWQKG9
x1lEoPT0pEIfHKZm2MEGjuB9I2UyXsJLJp2gl2KNOyGCVDL1KR9rdqn6ZGWNOpZbnYzB+mUm+fzE
rb2v1nsrwkfs4X2KoiuSMpDwukDv2R0VVRIC3agmJswcNGtKRsk0FKs+82o7Chp2SVH42mBMn1Dl
vqE93yH51S8hz8eDfS+pgLovSoCU1hZmEuH6MLm1SOaqZfduU4YVwMiWJXMpFBtA2Kx9YBBj43GJ
oQN5xCC8ihzk/uqufSc3A7XdEF596tY4FzaenSrNxMDsK/xcHjM0troki79tV3A5AUffaHkdZMAv
FgGDGuvVXxq7JfvIPiJVklOB5H1nubuTYsoMqbvTjymwjT2PLudHCjYV1GRkVHcxxUt+WzkImTUs
2vO40cOowAefaEsNnp7hfS+ohLTFedlosmL8PVDtB+XYrLELgQOMpb1hla+sbkj9tRF5dVP5ZtBF
RnnCukqvePAXwGUblywso3Jc+W2Qg4m8Fe+VHf9AO06ubskeOJ2bA8n3+fDrgGqHF59WLyYoCYFH
4ESTTFOvDmCzDWc+I5L2YX8/SjIcWz48VfuMdGN7cbYO8qaAVU9/1A226dLVdX0tuybyeT4fbb11
aV8H4XEr249ZjZjp0PRaoPyF1W+93764zE8HpapDNWT2lDmFbsYAEq8FbN+wvfUQaDcbqrhpW4mM
awJ+/vFRkboHJCj6ZIMy4oWNwYe64yLKXf3U51twccIFlwbUtcYlqpJeuu2a1+9WpAcvdV07a5jF
7iGfuo/Z1rgzXqG2CY8dpHWwfWXt4k6elfgO5UEMeBRGWdeDUFR8ustGD3ZsluE0c3S4Tmim6ZJv
pXYl5BoBVCsFvxKqYyGqDr6u8oiu4xFoXP9Exs0AFb+lCiQ3qmF3Bxd+WLsuaYMNrGfajnGRg3T7
v+yc25acuJZFf6U/oKkhhEDiFYh7RN5v9gvDzrS5C4QEQnx9r3CN6rarTleN835eXHY5nUmAkPZe
a67te51/KntUl4UXJqKDY0ajB9mUT01I2EZWOKTGEHq/gwE2xZvAgoZpV0/vsFN+J6s7G+pP2UTN
cms5KtAJqhjFKa8j1JZrZXe66c+miaansZizNdLVyVPDdNKQ9Yp+rDK/Kqt9XrPxNBaRSwIzBBtZ
eM1Odcx/6XN0n2vQL8emBmnXVHq6oe34Ege2vWu10i/Lul/noHu9fghJveVu9klm5pE/rfNaHdyw
PKirP9CGQ5UG4YpjmYcOooOg57E0ZzVDPKnR5yQrVLykq8tpowtsWgXpvpHgxZZ8ORcpHoHLoPPF
mx8aO9UG9kBv40RE/pDZEn9cDaDI1dzUrO7Tpioh45tyTAOP57vVSfQv7aQ3olvRJeXtjs8rz1Y/
3w8NsxAXwgF6Md9wMYismiKy0TQb7fSA98zCLi+9FkjdEG8ag+bfSv+iIZpmzarw4geXMRDLsV+x
YAYSncfeHtHsyQva2aFi2FZj2mwGI5cnp8EhRCQ+s1bz1OsEXqCgaZJBxvYwcXXhoRffSUZ0GotQ
b2tUKCZ25FKLluBEFNPWcDVdypiin55mlLnGoEq03qticX2o8xbmHIRlZ+ruNmCsvc2xeUGsyrfo
g9ix6yEMzWy2W907vV3hPAQz6L3qpqjX77Ys2zQyk8hsXn4vaRnt55ze+G2MLbzI/bTgZkpDqdCk
jfOSzR0bzjawRYY347BWQ/AcGNCoTqmtWvH9+zYmbzH6gzr0AZXNVf8Q8x4nc0Aho1G/23ol3zNW
5bth7IpHV2Pza8M+IYy5L0b66AELrOqIdDdBCS2oMaV8ga46ZXkt3kZYVYehVNPBjyNAo7UimWJs
3JO13g5mXV7bUReJsVGVeW7o9nJom7t41miR5mVri9591oO4VI1bnoIZvUg4sY1StTgMOdVnTemA
o+jIRuo9ERWgbXPkE3Es2FRjcyQSDtw8EHTehb0HM/ECB8vfWNxebOb8q1fZo4r6apcP0PU6juJj
GE21i2fzqShymw4B3vCBdPguXOEsjK3eztjk07Hs4WU7+cxZbQ6E4EfwAm4coaPZwI865/3cn1by
PEzA/kLr0Mz5r11BHhp8gLj0A4iCYDKrkB+quvfSZYnjlPO2z5jPtl4vh0O3jKARun6zNnAOR0jq
FZSxTY9S+noej/Gyk0sZpaZUR2Km448Vb+K8hXFzBWJpeDUF5leWy/ncqE5fOQ9Ipp7oEp/DYR07
Xm/HBTpX5YA1Oon2brbhxkACMOFc7Sx4kK0l/bA1/cDgK6j5xrTq1iphT4qpd+EnumziA11xChI+
jvsfL+HiIpvgmZQ7b8VlLesWBEaUuIa/2evniIgkh/VI1vFBR/gztrb5zuf918nFz8UA09OWFFjq
SM+l33oQYK/ip7J7ElSJJ2FUoWNcSS7Opc0IJwwCUkCSZerfZ44uapJVefLbxDa22vVX3UbUYcY6
7zw0Kyr90Ccpdpo2CSdzT3uL7dvhtnmhFHhlTLHpYZ9F8wq/PBZn0TbNJgyK6aYwOQDfq924CNi0
xUh3UL/6U7AAxC3l4rZ5txwlbWFhDHrYMw1VFhJ1u+u66x3L7YkGwAnyecSX5kJl0HzYVnjF3odQ
BOFxMjsXfZd9yQ6h9Lskp+V4ZhxPZ5Bvw0T8Wx2X93PPyq2L9MHrx/VQLJ7IpglaiVrcnHThxfMH
fvED/xOUuBxHO4COVA2kSfupLC7WNjqBEanSCGxxfV19K3+TUTDeGl6oTSCfJa2CRPb5TeTwBple
byREp5PdB37nMhuiU3JX/9Taz951oY+evKk6OW7XIFpSxeO7IqBLtgTwhaswXh5QWzZb6efu3BUX
nMjob1cKk0PS5dCR9VKvywyfvJ33RM1s20egTUZ27wXNGW7/uBfBVO2mxZ82oXDrjhGYlhOUjzF+
qAkuoAJbSqLePzaq8WEGzEU606o+iqm6GMvojpfBByQGfsiNOboRffBaSUgybZTC9hUQgiAuBN4F
wlOPdzXsUbR6n9XV016YfKnKfEp8NaJ4WnIA7EMbZqYJ82zVUm77qydqSHyc7BhjeZXQ7mN0SGXn
PqYeIFY3FknDKFDwuZ0SL8fmkbcGPNAQvzMzradguBgx0MMwIzMgI1AE5tn1RfQQkfwZiJK6iWvi
AcU2VeJqhuZoBDhDVbgt0WSlrq0huoS1vDcKaFktQOuM2HC9PNrO5ULBopTPuhokJCygEZPz31iz
7mKhmkPeBOI09AtNylg9o9yICgdRGFLMJlw+Bdr1lxk/RzchND/S73oi7roBNZa1IwBpx+w28Jrm
8uOXgiD7AG3Rh4deY+HU0QmEwJuGV3kZD5DcTnXe3PrxOm1HCm7IuvzNt82URkJoyG7h+wr5Iult
l5iJooiAq5k4wAj72PMUPCrUh2AdUMwIiiaTfmaTPbpJrxevDB6rPKJ7V2EfrvBJud1J9KtrGgaB
3sReH0EHRv/PsVbwYgC9ob3bkoVfcEI+NtgnsGYmcfBt4G5Cor4wXbtsnXwBrcI/dfli07rX+5yg
HQ0HgPfGld0pn/myCw294UWEn7BWLG1LU2/kCigZu0Aa5uP6ljf0fsz5ZZDdeCImMnc8H7+xUZef
RgLAIgjGeA8y6D0sAoc+t/5KSX+owUtsytXENw0wiTYQkKnUp8ZrX9CTiiRvYoaeLI39Th4HEZ+q
Jhqz2LI8WSKAIqqO9dZ2pUCIYNRvQYC9nQXeaxeuT65tWOKHizv7MwQRiZ8Gis5/erRDMWT5og/B
WNRpvXgyk+u1IK7m4wj19NIZ9JNTu+96MNvjHOndkn/Px7p7Xun60fYVg9oNmUII2NCF2K7aFomg
bO83M9Yl4GUgNKA1g42z5XyUUs3HeXILnmkcZH784WIB0AOVUGaGpb4UjA576yuQ3wYVIouwdkL7
6vcd33ZsObRrXWZz1enM8/JHBxTxEvgQ1ftlDB9Z6NltCSoxU4iU2CZ6XMvqzRRBsS2EbJMK9z07
4ZbJDP3ItKWodHNxaFzZ7EWDM3Bc9H4MyHJcSv08ynzelb1YT2vwOEaoFyIxTjvlhuJk+z7FDod3
jcK0vdplG1UFNBkAT94pIxx6zeV1CultO7uXQi8bX6D0Lc3LRKsbs4aQB/my4bZ5qCpvTUbWynSF
HJeIfc1ZA0SwdOlsv8gBpYLycY5EFlimkQ8DlKxstnELSzHuUrbEkOEb+dlUPlw2jaaNBZBj+JJv
eqHeIfylvgxv8wHVDOcnl4dfJRZHer2YGsVd3DKcvkGHqxwEokLxYxfkj6NBsgWSVbDUfSKmYLmo
Sb52Lb9dVrbsgJcu6VTGw55Oa5fSKneJ6smzY9X4SIPpZgJzGF6rXH2Z+mlIm2gYAYjyZp97TbFh
2B2BVgGcqif1vVVzu+3KxduO+XSYlvKMHi6/KUbjJT4kfGuL5uib9X3oLFaOgcCoy+JmriD3lMS/
Gwv9ubcQCofoRBr+xVThmywPyjZiVy6ACYya3UVF5KYZJxgXlK8H7d6LCG5D3fXPbEZDpeR8H9ui
OLRivgHYnFHUHNtKBiKLyzJdEYIx9NqezC8j7skUouSzgHLGhT92Y/4WaSpwWTF8dVu9e6Z45BCH
EtUIuTXVijJ7vesJgzk7BW0S9AFqLMhGC7JKaUhwLkNBLrda932GulckhcW+2OeS30O/TUcR3HkK
ZwGqSY4KA+/WKoZ0KHqRwqNFDYKm11EoMfiAuYB644knLRLFp7Tqi1MJ6u2/8ZveootBlqqTnwAJ
3jFdIp4UwcLs/Z0Nl8OMVzfWN7qrLvphJwLkhwJ3J+VyLIsyT9rjcm69ok4A/N+us/tCG/+16tkL
a8tsENPZdPRA1u+s1LvGq5+CtXlSBbHpfxMGhVR1EVrrgsPIg2Y8DNFjHPRH29ZPNYxC2oY3U77K
31nD/0Q5/j7JSblPAKGEIkTiQoB8+v+TnPBvoaZ/G3/G7a9h0L98i9/x++g3n8RAMUQENyvmiIr8
gd9Hv+F/w5rmBOhtgI0/+D/83v9NIMaBbKUgP6D9X+IciH1yAv5K4IrRHP47+H1wBax/4ZRw3QEw
qQj5AHwC9idOKZo8O5uqjsFV78nkwXn5iDRiHMe5/rIgIAl/JcI510KboxAtzJNotrn40gVdxp+9
RWYkypPRPq8wNb4yclfGd57Y2GlJ2NcRLk+9Y+uaipuRnxGYhALwn/X67adYyJePrpJZpc1YvZuf
Vxyj9O8TR9ux+qavuZB/8a/+WJkMzhvWXxSCwIqAqv2xMtlvSBFzcFnIDSE28iPf+1MwBF9M0ZXi
75EyBlT+R9CI/saxzjnWeISXiDD+76zM66f5ZWX+HgwBPEdRk5C/BEOi0hLnQThLaF+LJESq0CPL
fq3XFaX6l7afbCYtPy0Be+Ex9kEaTR9u6YBhLBfT4YzyPCuAtHVlMllzrk31SmBZNkKgWm5IhCLm
sc6ne8BZdE9BoViIR2stHrqJbY0+D6W7mlfipRnphUmahGCF6qK+nyB5ZTH90JHqbknj4Os0FGII
QJ1cByprNBRdiaNCRPAWZM+P8AuRxuTr3qNu3njADhOU8Ieprm8heO4riFM8Y7Wdz/OYCilAZXU+
Eo3eCsuzr9pkzuFEqHZ4lOM8nQM+rQ/S45/qawJ2VtVZ8yp/nsvyc2semrCXNwP1v0vmz+caxFXS
l9F0nBe3Rzdewt+aB6hR4z2hyw4C78ccySFR6jEOp/EfOEj/L9QoHuM1ZMAYRzAtwk73K5BWalzf
xAf4cKG6Q44eRYyLkP6NK5UhDR2AMrBR/lYx/kICeonq/kOZoEiIC170NKIACc6NdC/MXuUmEBPg
7YRfpUivoNveeHUPkRKNgRh2Xrj4GUI+qMCpSqJB7gMBD7/oYaqGT1PIn5SltxT1cgSQzXPAquOl
uvdHxGcjc/ERgkk5HJXURzUKiBogk0j6esoRflB3pgzPYaXlYSLDedba7oqGQ+8qOp3qFUSxCWub
lVH7tWHDF9K2CC/AXV71iv20ycME6RGUofroL9QlNB6brDBy3DTFCl5uAs3fkJdFQVVufPMA6D7r
JH8gtnhZC3kHX+CEsua4zmVi/fFG+QHKcBRLw2OELvFUO3Lj+1UOCmuZUOUDiQn86MzbGLdSx+5S
rCB/somM3xbPVzuUdvowWHfSeikvsODLCyElPV0BIgh9NRQdNqSuNjCJBygUY3gCmONlbKiQKhVR
CR/lDs911wxBvysgI+PoqPdwIUBHG7fppblBv4TxDcih/3Tc3v1+OP0MIlOci3/eGSLkhiKcV5QL
8mPn+Akc9WHXNZ5EgQXFvEl4hOJ4pPMLLfhzMBGZdta9Q+c5+uAcm0Y81VFUQHSHF609hI7nFUEs
NfiXccKd9/M7aMcuIf50tVYyxdGg9e3bXAzf//66/8Il41Xg2MfA+wUhC0mMrfNn4BWlsg9XWuZJ
02t0it659QlPOdCAhBnD02kemrRlsDMdkr3w0BKv/rfhaFwEtnzwWQj3IXj154vIq2aBnnitTsPw
FXmBbdxN9yN5WljdJVRGN92wvMfxuO2n6M3lYF7//i5QnCq/PL0rGQ3NAv9BugmB1D9tCEVjpqm5
clEUbeHKYjQJBUJPoTFvkao2FLHSjlSf9eIPCSAjMEnwIUVknq3ndku/AqmX23iGrhiF/kvjhiAB
PrNp4gKiINpYCIn127D49xFU7b+/dv9fXTsngvtwZ0Ie8uvK/GnlQWFUFfV1kcqmumJ9K0xWvC8L
qE/9vM7hNSIQduD7ceX2vaLqUMKWtDVejLb9B36a//mAvN7I66APkKWoK9mfEXPIv7PrCExo4uyW
8Bmdd3Xf9R4UJuMnSrQYUFBu+rj/mnf0GA04JkZ9qANEn+rxtpv5i4LHZaHqDyG5MLSwzEFf9pBB
6QxkRmhDGSIwZ+1ZRIjg91a4BuBIHB+8CADxyC8g7VPp6XBn2qJM+IL2U5R4qcpRfmur5sYfp8e+
iDHyg5qTNIJlMdDcttM5zLnma0MU22jv3YVLeZpig3kXlTjiAWg4x57JLOHdQUxjc/IZ0PjGB827
ziCljDmZ2b8Nueh3zP/wmt7tVVOnPh0xNyMHbuwqaNekMFu+6gsSN5/qJf6IvKjOgkpk1M5fvbkH
7eOAcoNb+/t1Iq5v8i9VNYhbgfo95BxVevDjHfhpnaiOdICFgbbnJU6wqgeUzEAiTQVq4Uip285A
04tafydMfuZrA7uj5y8hkzNa5eIZ1l+8nTUutLL8QdPcT3o11DvPd6kGDnOk9aNRiHB5LnovS17v
OjZingh9obPJt9AVPlYMFmkbeOXdiveoGBoDbBUa+Oj3QWpzBnwZFoUBfgz651lM02s/8OcpjJvE
BCZIe0ff586Pt6rwn8Egq2PdObXByQtpcuH2xBFZOHlFj445yCHsDUgVOLX3pz44VsMSHNu6ea6L
HtpN6LdnTU52dMVpiFV0UGuA4RYx2SkZP+OxRklZMmzRYnz1yihZ58Fm3oCTDihFl8DH75II92v0
ukx02KbzgGdFbOYUslcaDBhDAqx3yJj+h70qDP6SeUEJzK59EWUguzFX59cXfvHWto0UATUt/McO
Z7wwJ710G7EiTTzHbtj4sw+BhYll59Es52RJJcqbdQzXLFSAOkw1ZDMPCpQHKOSqsEf6titSRkeC
4SyVnxUru8GendVO3ne0bDLsmfBfxv5zWBdHOdcwnZWim5GCQeYuyOKqnBE8Fm3aVd1DP4ZeoiV/
GeOm3wLNeYRodprtsq0Htp7KedFb2c4obzXiXXUZvCl/UNs2IPWWe1hD2kI5rht68Ga/SL2chGdV
237ngJlg+4pR8MixTKmUwxHuAd2UAVi6MO/2fi2rpxiEQ8LpvF376RjLUu2ildnH1YbVJTBqWxlg
KZBJP8VX676dWX7jd/MtBae5V5EHO0lVcjezPr4pOCy2HgV7BuPOYtGK+jys1YuLHAgBy7qbnJyY
FeUdxrwcx4gmtaRix/OpTVcrVRoXLd/lHd/INjSXBUtqcBE/hiFq8JlrLxspKra4G2+b2q2ZaqZm
V0WyzEjXpk05Fmc35O/ML+rTPJfn2CAr5++U6uEytaHbOW9GSdSxvQ7nHhIeHoHrZQNXXWDGRhCp
TTTPj90iP9lyuIfZ89576IH7uoLm25SfZTBUm2HCtIRx+qpC7KYFHFOHgtR2+UcTRu1+8o/wWS5N
k7cZkkmnEMsvm9Uuh/2YBFc/cbPCYs3oAqO9NWCljcRMH5jDwCbiblPUc8K6/m2i6mak2MZdv7wD
2KexOSwzvwAzS2LvJvCxCfbirdf+0WfzK3F5alZ6VAYzR8LP60KPhUCt1HXhizewfRTbjwmJCp3H
h9YK5PuaDSuBYFm8fOuKUzoCRpZMrXz2vmPC0jxvVFlCksbf+CjOElQ6XaIQ9Fly7C4W8d1azu+8
xqggTD4R4BPikOEr+q942z6zKHpwcXeem+Ys+mZf9s25wOOc82eMLDisY3tW03Cr/WZf57hUi6wH
4od9VOwK9GYtR4KPPxkbPsE22hDQWNvZjOeljN+QK/8+CWQ6dfRkBTbDSi27IK6HYxeN3+LGIDEe
t6Al8MGGFrVgvhAY4/bYrhhSVFcaQe4ACxleJRxB0CMNeKAYjhZpT7OHuCaQro8xGtnRa5I2V0EW
+hiT0c1hsEUM/JvlX0aiD7NrvrhOfBMl2fAaWgmAsxPvlszDVIYjGsxmbufDAiuKed1XWrVnG2Mv
JC1bUk4GSKxtMO1ELcLdsMgJm+SnvCrLOyowX6cFWLmTK+SYapiQcHSfA/QbW4TuxKa1+OZj1KXr
4twN6qhNvXagoA24IxiGF+bBmUInYTZUwOSJ4ostxhJ4hvocFBGUoXo5jEsJ5Puq5yIdTw/SezTj
i9cg3SSZ8c4Lhu4MWIeWeD1oO0BezWCx44eId+UDdgX0n4jj7asGvXkQIYBsJvZYiSXLJ8D77aoM
9kgwbkFx1NPwSIcWPIZvHn28OVayTE5fRcXvtAyqTd0Nagf2fj/G0ScoK+9lpTELLJlFsW79Dm9N
OE9fq+HTRBTPmmIY97LZy5F/Z/pVRLC6vQXjGEQ/P4QaJ3ZnO2QCL74qyn0BqJHI8SluqsegDHSy
sKpMCl0sKaydEG5aWdZbjBTY+JDC0Oq5LsHggR2O/68I0N5Yyj5Rdiuo/42IRSYeBDY4XFuhNCim
FndniBRqAGyv7XontPJuew+tV4AhZ0izqLl6asMGByIvp8QNbiN1+RQ2+YKr5Cb1GnKX5/VewqV0
Nsch6A2gbJeXEYOpWpAuAqABHLNRJrQIb+TYXkLQ11LXX/JeJUXM91EX7g3yNQNheyfswwAWol+H
DWIIaNRHSHuq/rIqckeDYo8iwRSIMMXVrmzJnafdCYMCMBsi3CMkBW6q2USTAivTX7f3U87K7/kQ
3tAc51lO6n2Iz72BroOtHZGHfoWAPZsuCRzN/A5y4+jQ8RiBnFcI1mwtvi+Mr6DUkSQo6ynlwBfU
WiVawKOOo2FOI5AMtY9qu6g6L72KOfNSf25c812Kqsvq0N17A2x5zniVGDJj3NKqwcyXyBEEPnIj
9UK2i3XAiFTTbnVbwZ2v622McFxca6Tsa0QekJ149W5ZGN82qkyQWHuo8uVBjhr5ocF/7/WN6eB3
6Rnll2m+NEjomOpZETiqMehIpGqqL+XwPCBVkUStu7veLxHVF89G4JPwXfQJuNLH6iWR3eed2wJA
0QARCEId8xWKa4sAqw5+vYrcAyLUVXtCcBJTziJVZnm1rzvyqRripMJ7uS0BSxOJ2QQUj1LaJVvj
B1UC+xl5AFYdIOWnoKrSWcGmaypcifK/I179HInF3KOjwE6gATPpa+0KHx6xKkyA66edw0wFhBOq
vVlMutaAhZBS+b3e+o/58Lv58P+KudceATOafmoyrlOtfpkf+Xgd5Phf+779s6T7v//2d1E3/M1H
ywEZNkAAMxDxtb3+Y9oPsrYC46N8gZEfFALy/9kN9LcAUvB1EBCiuJjDgzL3D1HX/y0KGYmg7EIv
wm/ovyPq/pg383NjhOlREI0xpopeZ2ZBh/i1nh50QWu/a7HfehHqPXSGS9sHSedHhzkHlM7b8WPR
zqQlbgfqHnlCAPfgYObDuyl3qPTelyNt9S1ktepQ90ggCl7DROf67afb+69Upuul/OlScTugXHK0
17iTf7pUVGPjUkmNSy0iHFMhg3LkKGhME2SzzzD5IaDId5D1s63MS9kvqPUBNTPed4lGC5bqHITn
3Gdr8dRG/r1yaJZtNVLgOP7XQEZIRHjdP3Sef+5XcH8x7YnDGPIFJrtg1tcvAkWIMTi8sTHDNBmo
JgN24QnHVXId4zHS8XvkcNPWccBwyOjmH+7XX2eUXH9miMmkDOHN+Lqcf9ZGYr/ylAL9k0yxFQBa
yy91HjQp6dWbDdHY9kscpoi41ZtSlfPGuK9lCZc+NlZfpmWKtrJCcpF2JQ7U6ju3w9tq08lvcWxU
yD4hErzHnJl7Clh5YwRGyYyg9zCwc1o2Mg7/QekJf6TPf338kMgElCqoSAFB0fXrxwEf6TkfXQw4
CCQiVB5/sNA/hQobOiVDnELW2LUuB/q4Ej8baHef24FkEnx6CpZ6QmfwEZDiq0XlUxTuYuprbnlF
6BSFH7siPZAGEkg2GORIlz4FcIfy1+UIBTv+hQdIsf94I2pMk+oBIt0vJWLEC1iLhObBzlnODyB8
vWxt67QbPpTuwls2PoCLnnasnyWSHuxNkvLRxTmgA+ccaPz2DQA7v4z5RbhwM1hebPtBlBlC5eBP
OWaKFhpNQz3UcgOpxUul1CSdNdqxPBR24wb44WoULJUBfA+pdnTOSECfpspvMxLWB7BlJ1JUt6RD
THQa4Mq3rEi7Vn+dMWiEG/KMaUPf0LAmGBv3umCCTT/MXzsR7GsRAGqfi/64NOEnCeQp8U2lN0E1
wuVp8U3CGMJEiBJMLPV1vtcpxJimrQlWFMIUiVIka5buc2MiD5F8t+NwMsNWknPhMIyJROtlcmNa
AYNGPkekdkKiTHgTAoR4hwmE8qjFkcyC6BKo5XsswCgPcEYxvazAMJm2hkpfhNu4D1/bMjoxyfXe
t2hwhsUl/orRMFysF2Nwo1skv0rwH0c6mUevbl6myCH8cf3R+TjdBEhE68KbANnhl+KKX7cSwfQh
uqVswLRS2sArlUeZI6EiY8w8GMf1Y1nUdxg5X8SiLgFbv3B/eTA9Jn6G/pL23lwlUVW9Vj6GnSAu
Q5YaQ88GjEzD9JZdG/QvSHC1+G5TmADz3QxxRwAbk3Saon1oAfHVaKcSTIAqtpFXXABi0ayLvX3t
MLpl4BhISyp6IaoB6IpgS96ByK10jmw9XAeYQBtuxF6Awl5ojJ3Q+IjSNe8NmwM8uHVOlhWzfhCi
uWCAlp80ITIpTYDJTISgEZvNtl8A4YGuV6mfw67Ko+aegLEYUdGBH+6uPQvua3hQSPzpHiyLF6HF
QGMK6Th+qkGbZMPK75Ec3DUanqrP3gwSN50SZ2sB2PQYYlvoiWQxbMUUWD4CEHUqjPvwm2hDQgjw
/qLUwZNAkyyfGLYuCFot4/DfMG0WE4fQ90JQ2JT5t1WGmDrahcDAgte2mB/NQDG+VhlkPVV/jLHy
AvGhS2KPcQlXTU8Sc1e19+JTgiG52m08BPcSiBm3eo3LPWvC9mimoEZkVePuqMAAXYxToXWdtXmV
rbKDqqSFvx3CAVoDBGb/GU3WV7wOdyjtIA1ZK9N2GbeMlwcqNLJVc72rcaanMypvqHboUiOhgEmO
DaYLrYg1xCClmjXC2DIAbdSzJ2iJHsrqEsMt3HfI3Sfdh1s0kR90woQzbaE/QMVa+LrALqUoI1uY
pCJeHOZzgXhmPvJdBjoVziCIOrJ68MbR7BY8dW9GWCisGkA5UENYh7QFUMlTQ8Tr0soKO6xDnG6h
2Vzg4/I9n8v4oit36wqOkTcg9UDfY9xk5MajbOTFrza86zJk8bK+0R+weKtNZ1YMiNOw0MrgfuAO
g6TMm+s9D/oFxgnp6uZ/2Duz3bixtMs+EQvk4XDIWzIYk0JShGbrhrBkifM88+l70YnqyrT9O7tu
GuhGooBCoQxLsoI85xv2Xjueo/KG46C8SXLsVcwd9AM8N36jTqHeG+2IIQn4x2GQCWQbSAC7eORh
YrvpPI9yfJZ5pX0OwY2CItCvtSi97cbUH0LZfnUEh0yshsptqITdwYQltdO0XaEH00NhabfTOFpf
DQmuQDcH48YU1bJJ8tqi9Yt1fvmm+rbeHYqRKl/qMdH9iTkok5EKhWHDProWCdO05qK0scYXtAXT
fSRdjewwf+jZcTS06kYuwRE77E7PBgw+g3WZC+OOiu+s9PaTGWiXEsDdhmaOkYK6pRh8ZQ6vc+/k
e24AoLFB9KZM4qIAB9j0NRL9pI60bYP406jlo8MYFAtMCNcgt27SOXZcFecwJRKvRg6EC0aEZncv
baBUN/Wk8GEHCzO2KUacCvqAo8uzF+q8UpyCwZrAC2CldZwBm3t2ymR+UjtIIlquu0NstvR+kg9p
sawVwOGcNHHMDOtBhD3cHialSdYfGxm92SY3byX60yT6S5bBBLSxR+f5Tum8VKPoiBQuQDBFDjIu
HCVbwDHP8TiwqFhRe51RqFAgike1Vp+j2Y5vZ2niaRTdMaOZdFtLoxuD7z2kuNC1Vmou7od9bQwv
CYsfdrr8/Q5fZh6bG3ZXcPsi5PDfO1OzRo8mrWadktUCJIfEH9Mcc9m8TOaC/1Myt7TA16VdfPcd
8lfmCNKiVh4XU8kO4IkiDNCoAMsw802nerUwLXtFHb9JpQPC0MtDF4UvcVRRXoTJhLy4MNwpGNWt
SAQGf3NMtiOaVo/7CgH3Emv+kgtx5vwws9E8w0uwNkGOfFpXp5QlAiL+OofhXpuRfgXl9Ww2psB/
5FxhuY5veVp3bYuYIYjSnWWOlfs3heTabfxQeUuxsmuovhCfWOYPW7bECJ0VJrAWscAdEccJm60k
51+S1uVVXb3r46Dfplq6teQYHNUw2OujfG/z5qWxls3UiEPY8ETkOf1FzvPkVE9Y8Rec6ONxyuIG
yT/NtqxXb7p5o7fZdWvPr7IBBNCq4myL5dLomemBU0HrJzT9GPAqVlJrH+KdWLgMxkVOmyqMlQ01
GHclRASTErbjDL0fpPEcS6zJ0VVlDylwD+NQMhS+tYw4ByDyDU/QXoZqc1L0QgVWoCQ49bSjWGcT
ehukMM8i0DdVgWkUIJ+v9nPpV1NebVi+Hc1C0TxbV/YVpnIflWiBMqU8RfayifVhO9Q2fGn9wWAE
7ZVF+RKX1DQiZo9mu33fXHFbbaMBPGCWB6tbcoQ7M9xG+fqIjiaTyrbS3aCW6LT7rTEn8466Cpx3
9MjAE3oEBBZ3VtLsrAf1bjrGsV5cRzVOOXVOVKS0tUc5nmyGxWi385zavk4nYg4C8WzftTvMW2e9
ZPwUwxpCypApzLIrZqBht8lP1jQ8DQnzteqjxiPq1Val+mzoEEdA+Blt+FRJIi48H8KTiDBg9E+b
kpdhwi7UY9Kr7ZgXTGc7CyhWd0Eu5F6A/VTh5YsD/mXKUOwaRlDfGyQjpQZXQcFbA3u6Bj4EXLln
pVc79jr82N93l7lp4rMdHc+Y5E1lFoDN1cvc0+SgS4WsNXZH2VoHy0kZCAXm55g5nGmtWroyxcPB
yNGjsBKG8r52XVXZnZfsqEvroJgD5XHnoSpnzNN5cUajCW4SD0rDl1iS9JNW3mvfkowKsy+dB85h
7PylgraoT9/6pHgpQ/6V388Xxr4NH1oWh7qb0GpOI/vDUrdVFOZf0+4jMuMngweV2iD1ldJgwBtT
Uilx7ieiZ1ZUhboXOQ50B0duoKXkEX5EU2FEznYt8jsh3vtx7nwmQiFCKX5xDN1UyFlXmXWK7TY9
fj8I/pkG/R9Mg6TGofc/a1BfPz5+NQf6/rf+mAPBCpe2xYTF0XV0p4xd/jMH+p+pz9q/EBRopgUl
mkkR1/+f50DAx6Ft2fBHpaT//G/mQOsY4q/NtSU0xhz0UoCn+e+/NtfOkI52zPIfJ0Rr75LyIVW+
ZbUz+jHuU08vA1RR4vKn39AvBjq/kN+s35SdPL8Ppk/qKu7401LetKZCZhYDHbVgU6wjlkAtkG+c
CqLUHOC1rNmWBZiHquxgxOZ1PnAR//5n+En8ss5nNAskogObcJ3C/fVnKJ0lyEN9MNzCgm1ZqXhq
bNvmUDJTXxP5Z5qUu6IaUtdkhDxEfho0L9Vo3kQdpinSWrZNa9kuE3zMM8zMZMQhPwls+0U5eewR
HLD/5uSWZeMX0ur/5mp2fvW5mZq5CpZVY5Wg/vXHt2u1l7OzcMAwxkmbzyVTY9yNXJJGdhwc+wjH
bGOO0x6KGKb5dEdVoYG2wpvsh0Z3HpeZ4fqHFvenbEbPIJhiZ/q+rc74p/xaDY8jO5/KaC6ZNHcR
C9Vkhl7XHaPBeVSb4FVhkL/03UudDd/0Lt/aRfuSBctlFlujajaDaiMsaP3BHrdYslq4FMO2EvLE
JurURjmkLKBMYeGzgjbwS5rHFDzIojQX0QIykcphnoJHpYNiF0S+KjtfT9qXBMN7byUfo0UmR3yz
lAvuRLY5rXBV+rErpSTHo8v8YGx8I7U9BE6s4MYTfEtaURxRqeL3hnZVM9tvkuBboNTswLtzCziH
XSILAnObGY7m1QUl8erd5nd8t4xiYyWa18fOFWpXGvqIMgT1YxjJze8fy59Hd5ZgKMsDibRcRxX8
14+1tBVHS2suWOZT+wlLk0xmL10iYC7NVej83Vvwo3BpfQks1QAohbdplbD/8O20JEm1gW+XVZXb
SOOmw8Cax0QA/f6f9YtCkm8kDEeaFkJldc1L+PMbX2nO0Awl36hsgo2tlU+dqd5ZYCpcwJCKsU+z
3nPK1bgTtKelDR9oZ7dVnOycrHg3DFKNxuD29z/Trwa0f/6R1j//0yEUW21gNlpPfzMRQWQf4lHb
OQhLTGAtQt1FMTQUVf07IuovP2AYfo6GgRfS5g+z7A5vt5mPBh8wzqPR2sRZdESQ5LfC2uGB2WIp
26MT39m57RkAtMpMvVLpMBX8rXpVHmTSeToqnN//Ln51msj1NIaRyr1i/XAYmkgsVcz162PHKzuj
W0uRcRenMPJB8iXh8jenr7bObH+8dugqEJNT6FjcjH/95bMWBWVRjngzk9lP1MIf5wVhbIlVKvg2
sFp2QegDT4g9qfT73/9jf/Uw6oBpkX9a3Hyq9cNA2cHZ2epLxOSGueICo3E2v8gkJT1juca8PRjp
EXEWYxoLsd3sTU3/HJBwYGvnSg3PVTs9/P4HYh3w868DebU0kD2xLaLT+uuvQ6adptYmy5jZ7p7j
Sn2Jivp6UnLmtkH6mVjL56TMiGzmovJ0y9qqmb2lDp7caFAzd11welSwTzXEy1gPP6vFBLHMH5ty
pYaxjHabIWDYBVWrDBZ0bjSnk6PgIrNbyKLB4g4F3DixU8PCa9NiDxjOmwvTi2CQRSLwkel5TS+Y
FqW8visMkIJVaKbnGCM+t9SPneaQJ9w2RnLK6N6+/2A5+2JSDrarojSfZ6bR9UHDbVpT5BotXzrs
y/uevsAR7dGyMr/VNuNKplGG3B8WFq6AQA9T3sNuyw5Tb7/WCYtwScSSEV7RnIauVk7bopt83bro
Gp9ol1WY/1gOFzl9oPEYp+FVBmDm3tRvrXgBdOV0uBSfUvSH0bg8ybo46fjpivC9koGvnSoIS4xV
D2ECuhJVhGnpO4UhdzKkj2s6xQQUqKiawVVk8tQyJlyFdSasS1YTyuqSg2LSDfEVArKvzXIN/gd4
IKv+gVlb27ZMdCffLptjbRSfDSx3t5hYqdkWq3Fl4vffPcuiWJW4E5i9duTrJ77ZUZnQ6Y+IvuWR
Qzb1pxHu6JiOZ0vrhId0n/9j9A09+aR3RTnY5M8l6oJ6IKKDE62K2sqHX9h6xYID4myTs7DXa2M3
pcUpavGjZ1rCoGElNVojn+PMiDUB3LTpNKyqa3MmY4HhE1pxr0Vv6ignt+uUexzBtJeJG2s8bnaY
5x6CoA9m8RBsEWhtlljGXsc8wAlAPXOy9CptZmk+2ElYHBb5ZVRzZxcJkLVWggIiTE4M31NMT83t
mDaHYjC8eZEmXyN9MHLH3KgNuIMcJ23hMFSaRbJv9eLT6AC+qFbzpMvxFbzciKbFfDYLFhvltgB+
7amVQccWT09qnj8wt2B8m38JIvNieYIxrBSd38/2PaaNR1NFQWWLCfLDuI1zPrklRQ9aQSKozQ3/
rF0b2cCGZ4a9c9S8dqtCxUqf045tUo+zA6Gp7meVAcCvnD5QrN0bPDUlyBbplG4YCER0rErTcAfV
NYeXEc8nNqjHsU2eEWy3HgEfu6yhMOrlfZtLWmw5XEBIv1itBnmQnBJHnbtNbVP96YF1sJngoGP/
YiYRsXLSeigyY8fW74yH/K7XR9U18MxkEcaaKmU+jnXUbRIa8DmaGe4VCtN952HsaCqXpn7RK/0S
Ma2w1lc+kMpqDPF/f+itbdSPV4AueSfhnRoC49MPVwDkKH2cGoo/xpSugxXUWF6H6TxzWIl0cvuJ
9dTJUWu/79DdcS5l4vX3P8Iv7uK//AQ/3HqTrmeZU/ITBCRv6Dg78xZXfnJScgMxh/k3d6z2i2LL
QChOnUW8DtKAH66dSNiFOtQwthZ7QrIGjq76FrHRrJb3hOt2AOE/VjmS4GWHmBJN/d5QNvHS0W1o
f3P//sK4wbYBiyV0doO278cOLOVlE2OiMG8O4dc5zaZUANtk+rCJeWhiw8ivdEh4TMkC8zW55GrC
5uUaMD8xafKk2fl+VMKzmnc3Wo++bgjPXR3RPZ2SCrjG7z8mbvafHxWaYDbZ5up3+0kA8P9i6MYQ
NMMlaiBz9IAQ1mO1HFqwO9CoJzrC5X0oq52lBzMmaghveBKAkhokAHUv3bwypM7Yli5ovr6JedpG
hQldQD8FMzAvFvtL8KD0EVQQ9SLL7G5CbNYYb6GivI9qhaU/2mcssrXcPtcF/KgcAGqV3ocMz2Fr
eX2u7/TUwU0dbgDWfVFUzj8R9Qc2tNegr7mGlfsIjGipER1jWGvRYCN+WuvzXNkDmEy9YSjjjc0J
WpRHJG/JFbrdhuCjQ1rbISke+rVYrIeE6f/GUeJPxcy+YhpjCTg8LB0BkDYsaU90TLgjNWYlGYEm
liJ5C0IOxqX57Ff6KdAqyN8ifmLQzgPoT0O6zRX92A3DAdB03ayXFIy/iq2WKAn1yIN9FyFiL8Ia
JYCmP6+0on0vJvRf4cGCy2YDcXVNhZlZUCkkClrwomIGEVMdHPvWUKh04OMGW5DOiGFE/LqYgTeu
ihKN/n4Oz+kKrgha8Jn9FSMf/Ht57ufZfKdmwWOBBmyWktxJlPEbUWG14zulbfBA0AQ7lh6EYq70
R/iufmnQBFMdlBS5UVOeSovFWGMYh7G82Iss99pknAYnPA2B5gsYDlcR/Fc3G6dXfZChx8l9VOXy
qSPou4oIEsiD4DSH0GlizbqOrKOCvnTbsZZwtdG81zjQ8oLzH9Bgx/qvFG5HYJWrsvlkEQjUeC6k
smFac00vwINSQQ6wgg6bfddcF8265EAjopQH0uVSz3DyZy01uDvytPWQRoKX15d9PiC5jyOjJaEm
ZuqdiHvHhhooaPA2C9CQQc2P/+SXuP9f5Zf8StGjk6ZosK/hSDdWI/6fW++uFDhqsp6QwnlC8Hkj
qvcGsFpuEYFbhA92I/10vgFiD5ol26Ja6KmdifRpsk+5s/KXcH6vOQXT6WYGRvv72wZh3k+3jdRN
HT63RSYfiJcfmrE5R2YqoG26s6kdu/8NUKpVMe/YyMC87d2pnsQph+9XFz0JB4b5GiigmtQeU8yi
yzvm9K7ECISYgFbkc3TebCpWWj+vYxA3CgvRhLotiC0rdZr8KrpiT4kMgoMRn7/ivPczNpsk9jLl
AQ25O6LxCaN3jfUshVGPn0u9y5Yb2VEogXTlMItPYhSQTkK/g0jth5biU2ucF/OTE3ITmCHlRsDm
ftgmrX2XKjq8DmC3KcMxVfHDTtkHC7geM403gT75Wd3dNUF8KE2+4grInlSDM68BgGVdqx0I29wk
scLYRfJ2CVufFZhxbOPjIMznOrDftdfWUq9tpcEIhadZn/u7sRmx1nSbRo4ld88TDGKr2BLR4zbW
dOnGnTo+0p55uNbs5tEJBGqt0lNQwSDBuksrCzededIUxPZTtmfRT2SuNE5K0u1SAL8FMztvwtLA
XMflFuyIMwLjDpY8A95W0SAFOxtySxQcTbTKcDpRcWUp+Uv1vSDSrZDa1jEA0QvYXqiVVH+NlyqT
Amta7tU19lvSjeiXI+cjtjlHU3Ufo1m7GYryc6qi2zA7JGhZgkR9mRMTRcYAgFdDO4X4pN8BcgLt
0MJQ1BoUU3l3Elq4i0maZoa8qTtt2JG3UuzKtHo064dQWl9UzBXVuoMmcuqDjDzMvOoIojQPL+qQ
3ti1/T4t4lbtUZWb+SkITCTG+r4YnV3/pZ+rfcWafoRX1qwSoJx+EY1Zqz8KEhGnOHSPXfBNTS7W
akGljbcGgiDiqykytwoPJbwdouVqC/92CylRpPdNck/eGnvSV1gw0oWPL/0qTpFl71uc1wgt++4x
nog5EAxwKCSf89zwornfhIRLh9aHnMCgTYm172dPGZlcTFr0LdfDr2ZjPXYE9JbqKSGIILWxBWOD
18Phtm1xNa2kZtbGezkrL0kPR1NXY4uTo6DV5ms7ifGFgIl80L5YZb51ZPeMIWvidYQ0ACbXGZO3
sjWJIGOkNctDWyk+Pl8otIeoBQDYGJfRnhq33AO2n71QRdVgh0gB+qklUYBfQ2VXcJRS8qqXHHMd
EG6nvK+BSXoGiPhFc06lc5lWw+ykQQFyfGB9x/XbTMw9vTnIz9YsbpIWj4MKe5ykM9Prmwgx0TJv
QJwhO9NwhKrZno7ghYX6K15PjUA2gt8qDC4pxLSsQXRifumL9EqX2aujD0S3YMmoy43TNJwuprab
xf00YkObEYU0RVW7eqOuODHjOuoYvFCw3JAX95JgrPK+SyPMPvlEJnZnQNR29JBOtwMWFFaCPBAb
rJlE+98P0aat+ye1ypDIAwY3af6B+ZeuUdgAXyGd4h9FJ7cYl86qrY0GQC6KGUsEwzksnWTbD42x
E3NwJxTx4JAPMO1mxsT+bDNY0LRhC8mvIyWZgZKpLH5ZGjcR05+AIVOvdUd1jm90y/7WmWfrLp/v
qrFDhkpYzkbJPnAIb9Suv69p0VVzb/Gqj4uzK8bcaxJsrnGBEyPb2+qaaFGgJOi2NSbAAAAWaM1A
vSskZ8YeCRGgCimwwkIlWj7r2SISjUzOrUWpbNgPcPfdqQVNPMoWiJQT7xEtq0djAHmfHhjebTSk
+tiX7kwklYqhFrDlGIxZyb6Sg1vE10aESJVBY7nRmndppVuDOy3NmKos7UFUzVXd6EdzXHzAGF6o
xDu0P9cJudQ8AOjDRGreGWqNApJN9TK/WvGdVn9W8DIaXgZT+1q3x7C4LZ0AQGeSTNtqDA+d0aib
LEw5gleUuxkP35YA7aW0Yz9KS2ufzUvEhwGsQUSffS3pHjKsTp36WduThhevOBWO80B7wHmMBsUz
UgrkiLeUeG2sZNO10HgSomCjRfD78sLZiTbbEBgbbOaSZjDRD9U8a9u+DAi0SCnvqyZCJASYmCRE
/U3DSOWWFYKA1lwO9pzVeMoZrKSkiSLj6ITLGH41UtzrOhIX+KZ3AmCe1eAmGZkj6vm73meP0Juv
6075AgiT0pjBUSo/FXR3rlSrY9Jad2MA6d5IL8VSPp5nrdl/r6KNPn/Pg+YoIG1lK5p5Ccq9CDtc
bLzf3zRjeYCqTvZb+aLo9cvCgAdZ4PO0MOEbSM/JlOkuk+J6tiLVTR0uw7696ubYz1pWWv103WtM
Iy2Wg5wcDh+Cig9I0/gkiMqAXHaZqvpxYka2mIgsrLl4d0LWL06wRoxlpY8i0qtk7JuGcz9BAHOR
fj9BwuB8lRE874nKKLXkSkzdSMt5BlD8Eqjz3VIKPsRg8sVSXhBqHzR6B/5t25RIHRQcd3LQ70Uz
fo2cyB9bdDuL8iUycxzg1VbL5DODpq99qFH/B1rE27zc7OkVCSfRs9s2hVY79odSwYw8d6cl6Y5O
3x5LCNs5b8s6wh0n9Qa5GAL85KC2zcvcO7dJpHqps3x1aCWZazJ1MTr5NMzFXQ3DokjJsNCB5zsG
Y5Bw1TNBlDjA6LhHEAuGre7CzcijNQOlLZTwQxuCL4WVvS2MWsOGn20ueMSVZLozq0d2LI+5zPBX
Ve9quXaXSF7qr61tMuCGg2xUCyT7Hkxj35DztGrlwtVYpqIdbENOk/bSAuQVnY2JbHK8vOBKVwvr
aUQzzwyayy7DdsNZ0PlYpb/WunL4PqcFKtJRuvHGGxwfOZQzf06iN8EyYpvxsqYRs3QIn7Tvdncb
Zcij4LY+o1ELXDvLEX8HLD+ReVcd5FjyFTYZh2aemLt8ejGpgnL0oowfsf4wuslZDUlyhyybxDDC
FNYiCeOyhiZSlSu8lOiZ7irVQ4yrk0QjjvpG7TFRxOyX5HRT6Uh3ZnYhwBVHb4hpzRc02rjEli3k
G82bExgpNraPocYLnhDs7DuBviZhBco2bWS4n9kmRFNlcJQxZIiASylMbW8Mc7nVluCu6bibgpRc
tqGyAK2Fl3wu0dJMTLnZHoR0+Ul0PZDqgN+4JkluVohnLLiwe1IRklj4it0Y4IMC7TCkxiWGdLhp
FnWnSmAiRA/i844EEjBqOPp6JDsVYkg7Yx6tdWCr21LwB4qxo/Yir2u4tsuxd1XyD8m0SK6/S9Os
QHlok+Zl5FepO7x/je7gNSxPc6twFDskVIRF8zoys5iH9DMk9k/Tem3f5NzwMWsaaYnLWCIVipX4
TdXWgbhp+w5M4Kaq+gMPv6vkg0JYQPSYDggHTFyzm7Y56BpoQ6zQmBJeIkO500wdBkwnb43aRFM+
dP6qLkiyrN9pZXptNGvREFcgwozbME8WqkGyerrBepomztfWHLd5MlTbJbXfkqX4UKyWc5vcI5dx
iNcmJejFrHS2E3ls4T1P/AR0sn1Vs5VIEJU473jgRwOiETkIfj+E1NTbIO2+WChfN5XBwAfOhTEt
x142hyYbENomR4X8Trdq17yO1DkbyMH59B70MiPYDwJulb4gHz0S3uqqrKW8KuuvgK65PGccFdeT
VqJ5LT0WbztTV7xZz3ZVJHb6qDH90VFOj49KMG0lDQTgCPuYWt1tWvUcSxWubWg6H11rHL9pRIbZ
04lIq8WLEDn44TC9Svj+6EwgSzhB+6K21Lk3SLJZwqA52TCuYDdWNS9hQZRGxcKRI7r3OpXGioKW
LCeLNzJqVI8wEOekF2i6G8ezOJXteLVnEHeiUEKk3UNPIcbTq74FEZHoJEpg1m+RQBKn4ixkcmZG
YaDZ6w9qwJEx9bNO7pd4XoRo3Tizb2LHICvZDeeaaZVZfPne1v4j4fp7CZcJIeZPM4CfDH2PXfPx
HnV/prMxEv/jb/3bysfYGcESMSb43U3IhP+WcBmA1lZqHyAfiZbIXnfN/+aziX8xsYYcyLBfmPAM
ERj8x8rn6A7uMFBvgOthjv03Ei425j9PLARfydDQj2P4+nF9HNeodwA/wU3Xe3U/WuSHitl0p66n
5IlowRdlV/dQim2rCnxZYGewglPcp8/FalYp1zO0xb+iGMtd06BRrNvrrp2+Zk33OcTim4yLZrN0
CFT15mitlhhtNceMuGQU0KrjCOSrXRI0OT3/1WjJXuTjjR1ywQeCF5pchad+Ge4hhkksRYNbwU/B
LcNGYTXrYNhz1dW+o69GnhRHj42zByk28vDV7MNRESIi5eVejUACR1AVTiQQBNOOyFYNfBGWGMcA
YqDh9umd8smIKoyCk3KbIZQiIQ2/vpxCfjSTXLQJ3tvIt410baAkKvyuY9YdRwxmZGqlXptzP3Tx
zaxkn0psfEpIvOw3513N7eIPQ0DoQjBfYov+S0dD5jYt33YsQB+w5/rGU7Rp4wiT1EAQBkQiEiIh
3a9Ja/FyaynzF7O5xf2ws+eJFqlWMYSk0TFEV7bPSWMfi3Cfo5MOB7s+6mdTQw0/EXypyGiTFCF5
OdlFUilRxRiU8Cmj6kTdDnHxNojiuk1rRuIq8W5ak7qOWjx2+Z0daRjkrWnaSyM468D2N8SIXfMr
oZCRu6nEWGOOYpuwv8XQXryN+RpWhVvea0XLmNqm91la2g5NsGVYhyQzgXtAczczhhEdGXbeqyqd
3IrLboediM0VqicfKrM85ayiONY0v7FlcRWFOLR7vXiyyT8d0/xBdM7XXOug3cMEIzd8/tqESOTb
7tyHkPPH0jotkjVZL3DMS8mdETr5Obf7mQqLxDonHt5SIE9unYnbRp+pH51U3KZDCE1ktePYDKBp
drHbpB0pd6nwDCMtSCMdCcoyGHykSfiqV5hiiP68p9NKME2N9zTqBTXn8jVuxfMwx69K/lK3xdOc
MITThiZ3nTHQj9R13CUxW0R27Uy+XKrk09jPm1wv3ix93ODZwTeglt+4Dds+oV4vVMvtDbawmWHs
J3QfbuxohJqVLaNxe97MERpII6BBgMNyEDoAQ5TrN1nlXFWdeCVDHRgEPoDkav2fStxvx6q5Hi37
MMVvDjF8QWccR8La25p/dBss3tJjWIR0kCYEltuQiSFjxGYNJacgvzM+EVzWZ4c1zTNV9nC4r9d+
k2uc+MjPJA8O8zkOEb4vb6hIj4qSH4jJubT0PaStWLRYkLjDboiOqSLOhKI8FFhGDrKImTP5djc2
h7aIi6eife/WGCnHQVFp6VT0Tbgy0OFwoNTeDgLcf7ZSBRMuee5Sg1y0ONWQFOrqHsPKZ4TSY+O0
vKIMBnulemkHygO9ZFw6NsaVU4LPmCgMcGWtEwhCP4uq3A+8AU6d39XWtFcyZZvozn1J4l2Qoaee
1T14y0Mai6dlEJdQu02tJTrWQXdrc4iyK5seLTPatzy1JWwnuOlzuC6Qdn3QfUk7OoOK0na0kl09
2Nv5iDJ/2fWkrNH0DRslL86JMYTkjDU8oaH2rBX5IXEiBPWJ7P0wHbbj0iXX2B9OIl9ueFki8ss7
iEvohZjcTH48iva6qvstyXHlsSGYjHaaz1CDJkG27g7DlLnpK3kGI7IfDCrjcWGnY5BAS+AQEiI1
+jY54KSbXjylITzOIarO0PZkjx7IYqTnt20Df51QAysqS/IisH2161SSdLWU1FUGsVgN2tUUp6/2
uGY1yuk45oLVOufgocPPDskeV51tMveZjBoQ4Gq5a7pvEUEClZUf6xHmc7+a83Jceqn+nK6mPXW1
78XBhx632PnSBFq7Xm1MDbi3utT1fljtf8FqBGRFR2zcag4k5gmL4/xNEfhtmbjaq43Q4B/OOAij
yoDHsI+CU4vnMMJ7mGAb61UAm5N5Kdpl3HS5fBgz1DTdqKPjcbizuKlM8izqVYbfYXEkj/rVrnn5
rPhSlXN/xLRLI9DlmJZwSC6q9dAuwICS1TxJlpXmDoy7wdVPnij4onansrbAdUl7qHkjPkyJH1PB
QIeo128Hy9nXrbMRYLk27WriXHBzLrg6S8ldFq9GzwzHZ2th/ST6dI3uCbfxags1VoNoh1N0WdQ/
Vh//1Ih/XyPaKAt+VyPeDh9NnLTtR/ZDmfjHX/yjTJT/Ur+DHC1dINxH2IKg5A/ig0mZCEZtlS6Q
gmvqEjn/f8pEvgYFpImKW+evsgz7d5ko/oU83VChQazbMvW/Iz78xH/VNIpDibKYRDr+o/6gP0mX
YNRH8LQUcZZfYwU3ncJvYfFPh5DGu2BYlLTJdWxeiCnkCB1uQRO/TZRFBLxxE0oAUcvRSnVSg4u/
keJYP4kyqZ41PgTgtJrDb+/HnWDYO4DAlIDleph/6GuinKYVJZko/ySJ/pMk+n8pSVRvdXCdTXXE
OUJAriT/djSHlxRGwKA81Uv1okIBPneLDM8tc61tWTvIsdPBuVLy5KDJ2Di1oMRyg2K6DNdylol8
8jBJs30cw6+wh7utUU97Et1GT5liHOUXspxx7EECWUbiEXqaERc+IJMDQgIxI8cMrRuPMD7gdpPz
OBn4+/plIYXCCm6Y9QN2t5FVsoZqSFHGcReXmzpurF22OAcEird9Td0/NYzlYqu7ymZt3opZ9SAm
OtvAYk8N9hGzKXgPcCFPitQfyMMOANDm+W3fhPy5OFd6d4kYsKrRoG1ie5CIhoUvFav06jEk2HdS
91mknNKe6ty8q5L5S5MFt5TfZzPpkAI5H1Emr+1qSf3aojhJKf5beywOept+1jHgOeLTfYi5hWvQ
aTOddeEysglJQXOJRXvURiBKlXk711ht1Rkx42JO1SYjHKieEvmYtvqbGCE1lLOFwHdhH5+9hIpo
zuNQ1ac6T95Hg4VWS3RIPBRrxhllvGDC7RrGcyym8SO3CmIh+X0SeT323Ve7SfprW6fw64jzObQs
D/gsJqBUdg3JMR6Wq//F3pksSW6c2fpVrt11gwbH6GjrexcxDznPWRtYZlalY57np+/Pi6KpWKRE
aa9F01qiqjIyAgH4f/5zvuPXI9ne6Oyn5n2rqY+mdJ7GRoBsMpK7QGMJq4EuGGOxNobHuFUxfmxL
TZKkQ/XUscYbBLUaOYQ3ekuK2xD8ZASGcqngUbqaTBkMxiru4b+hDnIJaH5lD8gyc9FgB2Mhuc5G
qG9GiA4T05KY6NgcQ44bHesZbrRrcyStXLZnysMCa7mPEa1NDY1CAVzPtJAdqKrbuHClTA2YooJY
5x3ZZCVde69GKFR93iG6Bo9ynD+7vPKQu2nTmz9CP1zY/YtTYObpNi9Q99pOwa1DwDILyomDOZBX
i7KodlFcfmFZAk3V/7Kjz40Vcrixx7g8FjI8idwIsXVx3jSW8rmns34079R9VQEWKNo53bkzrFbs
h07vFFtVV/dVGTY7rxkyeuJSqruja+hky9q30esGdmmdHNlnBO1K8dnzXc6PRe3m59emGq8IZlHe
hyhgcD02SOjg0m8Hlyxp5zX7WA3LOg40XpVdUOS3r4AZbuyUrZZb11y33dLtDa/y1skIAV9iHB4t
OwXIZ99YAD9WvaBjOV6XdsH1xs/b477AZd3nxL2/tXSr9NFmip9HE3SvfE7sYmNHDW2L8zoHea6b
xkM88VPkrSAVbRoPpGP7ECr8W6zY6/krm+l1LDHCswLNm8uYLWI7QjfMN+AJeFpbw9E2yEw7xg37
20tZFOcQXNLkxQdZ5e8juiVbxhc6WjeeNc5veNVuDAMmWkjR5Soz2giNiB1LNFqXhoHEWYYMcNjX
6JSK3CTeiaL4CnJArcbZLZ7RvtZul9M9JhL2X07zkCzqVRVAehSIYprfvF1v5ayiBrjk5UC5oEdi
YT9AH16TDEJJnucVzpRsU7hghQKuoUygELstCRC72ruTulMTLmS6fx4ayyKi1Fi0hdNjhChygBPH
MFZ7h9A9WLXXPYajONZZR5X4jJ6b104JTAXmAOU7PrtSbA4h+EUVRm/RXKyqUDUH6Lb2uXOCoxF3
t00yXaON7KWHOZYyIrSPzLqUkCUr09w4QfTJNZ1xBTfvhgE9g69is6vjga93X56NaAr5XC/6LE/X
8TUL9hzjH0kxtyYZmJjaYW/GdwSyT7wg3JiW6e/pyGN4mb96I2pN51F/Fo64IkvDA+zo3meaLiNB
INEff9HXMmeGYkIPQIiifKgtjOUrzyGXEWbVVV5fSUqANp3mUSyygwNYY2E3SpNY3ngrspRwnIfd
IbAwFueT0+n1RbMu6ArN6haDFXQamVaakVU/Oqyb2MC6u7GInXNoUsy4aZrkzqu47HCIBOsiaZ6U
n9P/2CbbIHXnTUMVLixqKthjQx67rjlWmE6m4DLWhsmZT3oN6xVAkTdflnaKw6TICUjz+0FoYUic
mnjHoErk8FT0iQkPcfkmlQCqWyNq+fMEnH0qwI1s0fGW01QfnFjYdDln7GHlCYXpqrbeOqdv1uMy
tDscph/qOi5TpqYxoQazK1g0yYS4WQ2ioTTcc6zj/RBMR8wkm8Scza302aeFvXtsQ4I5wuy3lTLI
Enhefh1QwbL/j0D/r9SnILUHrmTo+ccZ6ys8Gf+IuPfrn/1NpgeeSorR92yMLPQSoJP/On85v/BD
yF77jkfTpviO1ftt/rJ/EXSsAEzzfDBtlscc+MP85WM7xx8PaZ4ktvfvyPT2HzNvDkq1Q/APIzvz
FzPgj67Htu78VM4t1Ydj9yUYOSRUbBntLth4Kt8DmTgFyCynIePE0yZEbJYVoP3nOorfocLcJnVA
C6rhPrGJxPvY009ZmW67Sj33NjLsD8e+K1bJILYqaJ7Tajl2Bg9dORMa7Uu2ezKJb374FP4kx/0n
IWR+I0mOkbSqzeyqAxY/RCiX0k76IZ/JJjlsdlk09GBZ911ZnK2Jtt+UUjW+V4Q+4/65A2WEWsWj
btfPKJqFX7lbY25fah+HSurEG7Z66drKWUxSD3bi872YtHdC1AblaY2f3WGFuzYL0mg2wAneNLZz
hcZkKITcxvLfuKvfRA+U/WJH6RpQQ36ElLuzpHowcQUVHSzYBcORQ+8EEi+0Q9ee9mmOQiy+JEP4
4GHHHyj5pGjys0jMiUOa3EZoNGi7AVzpwERvYkvspOZO2dODQ5oo8fUxXXGKDWb6/GC9WkK+azsJ
ES6Wsnm1q5rqLgP+RyKoe5UGYpHIupvULR4K3qvHrHDf3JCFTDODcKqzmrUiFuuHYkKYqhrKwyNH
3WUBL3rB1USldx+cpNpXiue/E7fRwauTft82jgUGNQ8A4JA+Nzp77xufIrDfKDYKUdOw5cv+r/Ks
f7yoXeKiUNF9xxe21HCDHy+Bhhx9NkcJls2u2JTzvsTVW2L4wxBCu7kP0Bzk19Gwnv/5pef9CUMA
KremKZjk3yGT/RTfZR3NQ0OxRF7UUsPFw5fW9uHbOCQFZFi/WfFfJ49VZsJl+oBSVjyZHE2OYlfU
VQmDLOqO+GUeOPTe8PGr0/BgBOMDtuLbQkafNXF4PyzucspaEKIN3BjL8Kbtc4UgGmoN9nnuswtc
gHJjTBmHQiM2WeonLXo/p/uihhJv7xuCb4Y3dtuovSJxMZ0WOlgAV1tnd2QC/O4XkUl3vRgCl35m
GNvhPfMq/KktZHTBZtg2+QmTbxP5FNV2KbAwNIF5T9Vsh5/eTNl6JDeWfzTsHOrZCOGkcuVGxLkP
EJONvTlvU9/ec0L/NKEd1Q3w72QaLZjS5mUIppsCwfg90nH33KYfcFrgE/mO0xAMiE9BWLGMHriF
zI63TxOAKL4qL5qmfPnOPsGuC7RJLNeUpx6Nhi9KJwNQNvlFQScnVlgAyWWXfVY81TtScpi6sGVQ
ErIu/eC9BBKGjH+D75AAphF9Ti5f57rDPLpMbBQVEfyO/V2bT3Qe15yzaz1PQE4qnxKHVUtXBFeN
0RAYA+wiTawfJiyYsXZuoahZO6uVXyYpHzy3eokGhr9w5tfk3rxyMoSm1MwvOSJsUwGGxS7T98VO
v7mM8LHAMzEnknO4ydjdG+Zt7aPIZ+5bPsbvSM64fLFymiTlOtdOeZOBbbnwKEFoXyV9et3E+ref
x6she6TwLd10Nce+bMzf2xbzx2KLDz/9YifVAbnA2BLMTdaAaQPu79a2Kot1IzMEAUvN+0BZ3xRl
j80I3cuev8ZjWJxk1UE+JAbqUUTNzOYeRNWdgw5/pmGZ1rZQ4QNrPkwk442zDGj7EyaY71AhYQJp
7ezwpicDsgoH4Oxz9m6aOlGTnazWvrULZhg7x8MyEhYF8oA2yFeinLEzRa3Tr4u+fbQsKdmgZooY
JkjGZVhnvTiP81M15xc2qxm2hGonw4vB9plpsiWFeEcZVg0/qtp5duocZRu8FyK+LXP8OhyCr/LI
58eN53zC+GGozUyydEVAF3QpK9ekrNasMOEeNeN+EKPQ+EBeA96gMPbDXbl0asXA8WXsG0rpx4iH
CqbCDotONPjptgDlQ8rJPxZwxdZt338ukbflHZO0gmBF4dq2wApFdvxZ+NNFHvjPmY0loyjIPkWu
z8g+JZ+612ZdfoRt4Zx6N+Gj6+Nj7jsxEI74M4p7VntkOxES3GU3ecs3qypA8sn4FCqZbEXS9ZsJ
dEXi5u8cjWg5p7FX6qrMQmaffZPvE9zM3UY6t80wLR9lygc4J28zTABr8p6syDhI8clBoYe+5kTQ
wAbeLMc6JMV0lmx22PzGLwk8O5xw72XB7EVItQclWdGe3D9a9Fs1SX5cYm8zoBcA7MWX7sC1qstH
E49wObibJuk2bQSEyFeneQlfqdmlLgBSlBBfS74XgTHfoVrNLm4yFADUYYPs9CJxhw4LIStlmzhh
uTQVS7eVXxFxdhy6SlXGt98m7WDVFCdPKBqYCHz3MqXFZDGPuYEkRU/PKZzFdOvG9XRr+8m9liUG
hBUKGHa2hVoRSMByztRfQ1j7/k6yGuVhnRKL8OQ7nPgnZcEjHF99nV/3Mp7dY7VI0vzOXjrWbSq4
efR6muZfC+w4O2/Sx7BWUqEiNj5J3U0xtec8Qc+SHVxbP5cIGBPL7kCbO/t2Nnb+7JOxU8uDzzfm
PGri92hBhY/Hy8SzCbWTMNmOij/DOU2eizSAEd5QuMO9dCJNp4o73I63i9kOx1R1864obe56rLqb
oRkvcL5OV6M97YLIso+tYmc/+ADEupKHrRvhBE2aT2vGObTMBkUO0mu2so28o1D9B/PkZz+0/lYq
nktLJhvc6B63TkgBlVe+IzJUu26A6S4CKk+tkv5k+z5MvFuS/wPOQKwc6XsbtBQJYKBddZlFuqGm
yRneKd0UfPGcMbF40i7mFX4JQK71oi5SUiUsaZ3byTBfqibOSE8DdzQmMI+RZj2yWbhi7bBmsjUO
czS+ZCAURXxnLiZVexoa2Y3gIws4kh08SZaTm4iSBLhwS1aDm/TagSQeHX3e4h7abLy2a1teEijQ
qEroMQRyUMC6hOQMXs1nETpn5Q0mLDEERY28DDX8smNX10xzt0f+uks0IFNV2nEch8uR649Inwuz
trPKdYloQksSQRDMkNmq96ej6IervoeF1+Tdi/4/I2V5GpKfBzTrcslDv4mIau+hMO9tNip4Dr2H
ivBE0Xc3POjxgLsEHbv0WlWGj3LL/4TeGwV8g3al+MBSMgY6gealEaGDhoU2saJHoeP8aVspHAer
uiir5FhZ6JAYzXG48CAPFATfZHgXmieIrb6pV0PKYxDyAE/5dCj3GKW4JfOIxPIntrbK8cnVt4lq
bswgw/3uOE+k9fgM2BinruRWwg550MtkP/LNvQgJ+FXBTdzDQUjYPE96BV0vZIuw5j5Nej1dsqfG
udNdOsGsu3kc9sD60anX2oL9tjN5uCPs5HKsxl2lV+Acy6f1JIrj3NrPQq/JDa8Ga1ZmNzHghJyi
bWoTh2UfH+fS36kl3pds3GHSBfS0Na/UZOwnCekUMYISQJQ9l309f+kjfW4zXvD2WuI455Vdz2z4
MZQ+xR5JM5PQCJIDruEG51TsIoOM2jsQDXT69qRyz35ofDTaYcAk9cLhBocKRgntQWiBN9TE8A8g
JW4LR/sUvlsWUu1e+OcnXR1C/z0pxcV8xkPbwScmPf+nGStKQq9e8kaCtBxvcyM9Gr36C2D4n56l
bamj+NBfYOLo5PoPc5y1UKjZVEym1ZxeZ1l9Ew/NVXixVNnblWFArTUmyhn6jaM9Ut9/vf/snP96
58wOlqHlr2SPVfP2/lb87E789c/+KnvQXuza1MeS7+GMaMNZ+rvswS4VUhyQOMt1tCLy97Wz+IV7
ECqJB/rf4xLjX/0me4hfLBbOcGttYVGn7P9bRQM6Lfn769e3eAEsv30X+eVn2E6N/zZlMQ1gjp6B
PqhfosVKOCOZezdx/upC1hfqTz/MZlUON8/Sv7Dz04o7D+teVWBfViV3ugczV7t+Iv3W72j8Iu12
Cpx+n7K9yvL6QBnaaVbqLh0oqSF1+sNH9SfaCNUEf3gtmm/Eu+7yPAKu9NMXtx+WdvJ7AZZj4tnm
1bDpF4F9LHU+fJdm0MSIR77UQb+qrYH7WjL5m34e2z21H2RopuVr4w63tUFpD32lsCN7goylaef0
65Ul2UblfHQ1ZdGJnXCe1P+gi56YmrJEullyjkiWyW6pKeHWx5R/cuubzsxw9hOFfJkBv51dTuo5
+f1iiQSecxB/4ZME4XCYK8ISHTXqmIIq78ZsiQwAfdiLwlH7JhHlnTfMI79PE2zwvjUUn6DWJtuq
I7P+/R+WNbwVJaV+TvumfCA9eWk9Kku1+6jIv802p5FVb8LgZ6Gw6tPbUPFJcZY/dbUc9xKKpwyD
Q+Oq62goHsx5YvtngaBvJV6s0WVv4Atygjxawlycg9m/8/3FWStHcIIeU8xnplqTSYnJ3XCgdEv5
aBfZUxhOBt5yhYBuRQczHz6nOX6A6uqR8kzENnaS1zDAKb8Ukj6wtuCEVNdM1tjt5YT/MC+LY2aq
HaOtgsRjYOtfQJzHQ77id0duNoetlxCNwri69zw5kPdHrvZw5Am7vpBBxdaKVGxX1qfF9oYDHi8H
D3xi8rg1fQ63rHvhqpvuvGWpcmd2ZbAPM+IcTUmk9Jwo+xO6wbArErEK8viGt4sKelgfHBKijRwJ
pTaNS9GxusSUVVOc46dnPLcfoodfbJFEOHCBrBbAatf88WIEZ1gjqG1LN+VkN0UbKkcRDDgnsIsD
Qsxgmbfp1RD79bEFaJ642YtXGptcTvc8aZf1WFP+RAD2jibYFw9tUpRAfSOX2LIXdQBPOdXNoPQz
kW9gvl4Pglmq1l2rk+puaEIoV20g3tH/88uUgxVFJDVlllQrjMqlRc4mX2LGwTdyWLTwVN/ymcLp
kEt0LaOB1UIR43QmVqVQBNfBwCHeV/nRCWGPV0W3djr51VTtdW0u15mVNnthqcfFqq6avggObl/s
kjA5ck19DonZb8Q+X4JhF4f+bWLCHsvEcPKy+DkbhvigWD2cfE7vU0U1kwEWcsC5uoXCfm1K46ZP
YF/Ebpatu7A+Jw3537IN6gO5iJmcxsU8qNd+8E5LDOUNeNPDVN8rk0Eqa7Nop+SsNkJZNwzay8Vg
xQsnIdI5Q4gYFfsWN7H2PcW727P5oO+hJBPe6AKIRVdBGLoUYmz5y0pdFOHryohUl0c48JTwCfo2
nj7WV/jEafXLBMP54GwBfrhe71+C/HsJ1cCMa1FIVtJVMcbOC/mu4hQFbrfnPlmTIr0O3Y+h50Sc
NKBpEgphcmHtO9oRKFgbQeiOjbylWvuc6CPiUAsd1HLe5oQAZOTyHaY+i8VkD7s5WW4pFHjvon45
OQpZGJW3zPA/mwTCsUQQnzWy90EZV3Mfy51fQWaTMs1Pi6z3gcy9o+dBvi6c5srtwmRLUJsi25rb
g2vQMzrlxpUXfJt5kZfuUOxGiE0oZ9SFTBrBX4hX3QRTTBz4sCTys5DTlVUQtgryhBKLL0ZxT4bo
G7UY0zXUbcovp3uz0Q2TcyX2pufdLAN1Cx0mVnRfq2VMcUQ976SJTV4VUMZIyBrID7wHrtXd9QGc
K8jkbgPkzNdosQLMMC52tNlS5o8R7H1Wb/3A7SveeE6yE+TDjZyguNnsEx0cL3SEHFslq3pS5Zx9
xWrSQXP837R2Ex0JDqIzEKCyT68BVbo486FKz+5CmXJVOmuZPfbiLZMzltVxPy0O0HUssEZ76Fkv
+os8x3W0q8Ln8H3Aj9CMcl909sGfogM+1FcRFZeNMq9pu4uvvDR6CPvuLun9B5O0fURlrBXPrNTl
fMWXwl0FZX1IadxbzWZ7l5cJ9tRt1SO09s2+sbpDAVs2a4p5440Gn0x4NoevadK/zkN5KdNvfUb2
sAqDDVxtWHcAYVt61hx+vIuq0wTuozVQzp0EcAv4l0vPPN7tIDHoARRPS7KiOIEyD+Ohy7/VmJQz
qutc1EO2u9tlIBhsAoFXZH2MFtGfXeWQcLNE++C40KE+FRa9XujXRgJKZnkfmAtnyA5Yqft9oGEP
EdSHuKlod4UDMX4HQvSr1lr0XgZUBM3OL0tnst5GeDoNbgQVnrMCQyLc8XK4zvKGkdOxls0y4FY2
QnyyIekrpIrgw+n65WxXl52srGM1GB9d4Z0Qkh/nUnl3nhk+ZmVTX/HJG5AZOJXPicM+iXF8Z9Xu
DpN9TWtFEp1iNyluidOxdSKq3TZesDdCbzdEk7UrfAK7MV0f7TCzcZ7Fi0PLIe6W9BimNlV27EGg
HdSPUXzwFIGSss15Kk2vdjuXlwM/p025DgHG7ktT3uS0SMACZMHizs64s400vfz+D2Wa+YbKCrHy
h4RQNLWGuZe9oBlHl80x9OJzEqbXAizjrrF0gmAOXwRV6mvKq9s17TMfiw8VrOQG0/XoRnFKlGUe
M/cQGEbNboZPCYdOjExp7WJhfXH68TT3LVUXkX0fh551mGMqAmNtNsemXK5xobPQarfgbLy1Xgnh
q8GYDiwNyHw578zJv8QseZ+WEPPwpQMHHu35yjXrN2B382bphdxR+nDOQ+S7pGwPoYk5wq2sbtXN
UX5GV532bmdd+crjJywxvbxRB8h9MfN1hcrmhs3yEqbWbRP6l1WRN2fqCLsbP2y+OU0bvXIAaLa2
DV7PW7oPV9nzKud2aZkltVGdvY2WLsCs/+xntlwFTf2aGnCmJjLVYUpYs/fXgciLUyWDc5xi9AhG
zS3y+uZQJ0G7G3NqPDD6ty+27W47xzaeqYZ5oJyAVbc7zRdiiNWeTOiReg3xcD9WoNFDbP4ogTSt
IO4jGFGHEcXDqXE5v+TUqPd9dsjLAQv34NHKGH6GCI08apevWRk7G/rI6KeQi4Lqsltakp9AaQ8i
5anTogJ4rBw4sG7nMRpO9BkN3ClmNn8ysDci+IqXKDpDR4VIWE3JpXKsCiRW/VAvXUu7KSarxh2f
RZn7u9yZjtmS0FoWA10xjPB+XjoohsJnQTc17r3jGuOO1poAIWQPvdK7X6L4hZiP4iFcEMfgfd+c
ecuKzX/FpSrHRPKEnfPildaKG6dlfam8OFmXYj+603Hg1wjaqzaPL9u7Pafm68ieb4piOkVKszVO
00VmKBq1hLhehvnNSsVzXDpPThZtKtmTibWO5vLpoCmlRvJgL+lDrcxx/V+mk3AWyj0XsqJ/zCYQ
dVXl3Qd2CdYjeeChsLUyuhvDpfiPFfzbv+ZGcGESMar947H8Is7f8T3+3gf+tz/120Bu2RbLw8Dz
BGMo7MXfBnL3F21tZlnKncsKbCSdHwdyzQSkbQP+s04LIgT9NpCbv/iQYfE2INL86iv////zMf23
+lb+bRJtf/rP/6fo85sSCnn7//7vrzTZH6dkgdLz3Q3BnMxrdLTk9IPc04y+LGKjIS64eO95N0wA
12B7AxDFhYUoXWDOHNxx3VG+2VEMCueHOGst0ue6T+B6ogWu6/zSH0/LQsC6ZlWyZci5EGklYfNE
t1OYHVheP1GMyEm0it5qaoPAHj6EYD5FDNM7ctEUc3yrUyYj0GF37A6KdTpjemrHbNzyFM9SFiNG
5R+bdLxOF4fKpN598xqLLo5BsfyLLZCtgnoOFBDoeslpHgN8pJlqdmbDw7blYdt5wak04mzr7ZNp
oJ40peilpQQ+GD24TfQodyaGAw8SHnHzZGck0ZOjvOspj09DbgPCTNYVZlML50/tJG8VQNqzz8wg
Q+2X8zg3KKP5iAYCehTjYJZtBJs8ViSeNTVUu7PKJCS69Xx2XCUJzi08gHsHTXFWLixAVp3lqFgy
OMCIyAsOp5xaV980zjJoP1uvp4SupxqeOYCNVA1LyNV6uIBYEGYjH4/rxqiRrc7jD9GeqM/LNAaf
DoN1Qe6Q6GRvslszko0Z+NnGYw1GlQqnFKjHS9Au1OAMPfJHsdZzeE63y1VJNVrkhYLD29Js+/Sl
W+RX6DQfUK3r9VT7zgmm/HkKn7yEM3vlDDBMwxuLdqvcYhHaZAH5G4quYWa88iL9NckH4zr4aN3i
4AH1uvGnaRWlyuUV8PGFdBJtPXrYet9PT95l3nJnDVrYGpQbrthh3Boe2IQotm+zoBdrkSXBiXHh
aKWtdxM/GbP9pYcmeDCc6TKypy+jCyNVZ9nCWNzxMbyz+MgA1gVbKlSTG79hQ5VlBXhfgFGhAhw0
MamQiMU/EeRsZIB3vZdmEe6qifdxycORTqLgjbDcXgGSVx6ncFYjx2LhAwHjV12SkbrMDDRoK2f0
bWYEl1wshyFX8EDco99m7baTZXYxLd49k/4DVXzNc98szykhtQWLBUYdbCr4B46cQvptnA/12jQw
4qUWS/Isl5TXBDPbTu75WU7R14LW3t/lSebt0j5j8J1yb21f1LgPL+m9rY0tNdXfwBiqI9ZqCBGD
/NJNOmlEXm1Fv+Ni5zPPFKK1c4ZRQFVPkFr5WmXJM4l6e4utMyKhbjJfNoa/4eI92ziQCGi2l8pg
2cXxAX+cw18GmvJMXUSzsbybajHlnRNSOUgWhTCrIe+UtK4Wux03VvzVrsPsXLT4IxCDaCRngk06
ZAkAHdHsDZtCZXtbYX+XxPgx7o0XLqgZT+DAsIW4sRImGzg+DE5iqM0dQV4No9YZ5BKGsZM8FJWN
L7GIOhb90SHlW7j2yOSAP9i0ibA2acKqkqal7ZhXn6YGcwYL7T1L0FW3Hl0rWepWx7plEAqs4SF0
UsiJzFHhZKlVruaVo+Zn4Mkz61LNNZSMZJy4QA91Zq2r7V+XUB9iBLlgqaovKqSZCU3DRPxxEYHg
xaRrHhJEA9MECRSlaNCaUYt4xGEK3qrWkyTCUqAVphSpydOak4/4FCFCxVqNmrQuBaEZYm052eu5
il5zrV51WscaEbQWhK0MgavUSlegNS8L8cvRIphWw6TWxTytkMVIZYaNZuZp9UwiowXIaYnW1URh
CWZAFy8Cf5HW3iSLf8a67GEIwis5yUMq3GOv9boY4c7QCt6Q3mYlm9KBMuWZbSAMpYG6hslt9r2x
PCq6BXZl+KXUyqCNRFhrwfD7P9KEiz7Z+lpNhM4TbFytMNZaa6QlRCFI5ftF65CVViRbrU1OWqWM
qwOw3Yteq5ez1jETrWgW37VNY60GoDyt/VT0wzn2qVMrQF2e+xn7LqMD3WXMGRuLMLOpmz+iq+//
4JGe4KkSHxCvgWuU0ZgfzAr68ygiKGB+VMMSGW4tb/waGylabVe1ew6W/qb22VBZpovsMRoDmcCi
v/R68WEi/NbcvDZmxeN0QnXYcTktoTymc5QeZDrE+2ZqD6BNptMUtY9NEQ77qJTLmbUseDx+rGz6
fT1XbJpL1DGB+bnAH8LL4ctdxwQkq9Kvb+g9nA9dMD33rnWdDfOTaqetkOEe7/QTPYFX3eIW+4BY
qT+md3GMxNc4GY3pKsX0e0h8Qg4yiPDBjW9FFQTrWuRUE1IPm3bFXcXXDA9xkPH0JTjmTIEP2rP4
0sWCB1IrcfoDFLH8Kdzim/7ITUraCvc6rNrd4PuQToDKMXBQPtk9JSQxgoycJwQnXmUlQQsF97kd
3mPtIgyBOXfCkCR7e7qs+wK0oX+NZjHtnc6FvxUF1cHqF/pUYzIwdWk+0vTb3Ft2T5f5fnF3Zmq3
l33ZV+vUq8gax356CA3q2xwmbuQOUIBJX39m9QB7N5qMXRP2x36KwLel4ZVqOmMlAnIIo0pPolto
JhiZRtC61ti2kUNxW0emuGlU+6UETXRZeWcz9d+62H3B21yPqdxHU88ytcYLWHvmVdr09hqE03Js
5w/lQQtJ8PVA4sYYUQy3wajUMZPDVYGtD/+23MWFLTfY6BD45k1nOVDhh6eG96R3yzMGl3jTTP59
3oRQwWlRRYKKSYDEH0an7v2So0OdymLXxein/nJTmo7G07MRoCzLQXKcT1OLud81S5RCrsNd25ZA
IXtHrtSoxbyw8Pm+VNwAyAfU6AuRsP19TkqpXVCrcWnKNccZLPZptAEzdGSxuw4x1/SGfGCbWPs9
IHR1jticfz9x/2dr+JdbQ6Ki2qH8j8eTfVOSpVffip8GlF//3K8Dis+CTzukoYX4wvpubP6bUdrT
peU0jIMox83q+TbG7L8bpZkaMNBgYJYuUc0feCYWy0T+Pt+hz0PXKf1bG8M/wMkxFJODFaZjCjqs
maF+P59kdViZTVFSeuMQO3eN+oOsP6EJhPS0uC0hzNUGlbIGvqTZ0wxPNgBB8RQtGl3t5wPPUPNU
ZdgwMztEIwvfywm3tRUqKIDBXpUZ2ipfjx/e5j/Z+Nl6bPrdWKVfNmUKhIDxefNu/P5l2yhlFkaF
CBoyjg7HtHf4ihpqpCU4+2YG81EbD445geOoFL0m1BmlGez0+DT1rrZvIMiGvnht8pyjq1xWnUpj
8vd4hQRGz1irhLHT0CZKUncwO+RJCbIESkBqO/WqMhbMC6J7a6mkX3nirkutpyo2ur/4Pfkw//h7
ctanNgivCpfVT+NjMICGgiaDnbtLn82o9zbuNNz52Uz9L7WVtcBKsvTeKarLZ1eYfCTdHVVgz2ZW
bERlvKVpU+zM0sY8gbVFerhdKJO6tyZ5AfD1TiXBwz//ZP5QNaAvKK50CdCXPbnj6x31DwNv7MHW
wOHDJ8MLnUvjaijHjVyGCyvsT32RPPNu7wMnX7cwYOcsegz89oET4D9/Gazjf37nhHD47pBPAOPF
r/4T91gVynearoqA/0LF4v85zKp7F57eE6mF5F9WxYeysudtW0H1Hf3kzG2cIt+Wm7Wt4pRZljJh
PKS72FDmyc014laEGwvt4CGwqcDoc03YkBsOjuDtCBnu+wr6ZzxtK9839ugOL1GX4bird5ObB8dk
zlC7py+DFQ0P9H3cptOt8u17WJbHOK7iXWJIYo916wKeSXc2p++0d30sIfnEwYe1Y+A4r146H7k5
VLs4brM178KDmRZfTTqmtwXCKjueQxMvJ9F0F7PzTb/jXdEZm7Zh22EfM0tJIDz0j0xFeC2GCj8y
fDvEs03UO5hcxyRfp/5T4VOeGYTJvRt7Dr8zQZ0FDE1f1ajqjdWv/RmDUiA/mqFoSK/F3gqfJIY3
gokDz336E1MVrl3EblGzMoqiAEW5vMp1UWOOirthEjurnlljKuzPHNsPG7jx1nFTBgDgv4kEODEF
T9xaYmIH1cIjOsFwt9RvqchpcQimg0hQpDXxhv6Q5yWNXu00gcgy5MCMelKCVeBiryGEGv0ve+e1
HDeWZe1Xmeh7VMCbiOm+yER6JpNOFKkbBClS8O7A4+nnO5QpSiXT3fX/FTETfVFVUpFpkAkc7LP3
Wt/Sj8S8U3n1bMipsTepKUG+Iz7eSRkI/QkfMl9XxhtvgO2YT/aNh11gEbntDkLdTRJtIJEke1UA
wEjQQtWlou801Jrc34mk4bMvGVG4+B7Cy3roDpHIn8KpextF1Etmn50JG5Wf7RZ76as0yF2K9Zb7
eFjqPlLjWtm2bKP2qdDPKnsc1mE8PjuisA5iLkLmcexNm9Kxt6NanTWCGsJlKgLRglT1spveqXZN
GLmNS3UMYhCTaVPtm2zeKZQPWS0loF3pCze09+wuUfkB/UbrZmaHOoOYFmcYFtsAuV1aKf7sOtMB
RXK2quBiclsYs6PV2L5hklmQOdGBgNqmV89SBQsy0OC1AX/JNypxrWQRzfBhnP0Q+1gRpsGJTcO8
7KwZp1cdYAylw0/dY/uepV5WOkynSUUlave7xq3O6SmktKWZVjn9JYjaN2Pw1i3g/6KHJBxJOQ+G
S03Lb9LKJv8HAiD79XItg+N0u7ucxuImnLPrUlazdAf6oXijNzhj1byEAxndNlX8Rpu2kV7fycco
6YR5wjzLuuwEvO+SEbheX+Yj1JGXmxxkGmgxEzxbXMBZQEGYdvZCGYvLok+MzbHAM9PRPlhUNcOr
sCIYN542ZmL4Y8ru7hSFXr3QYjZonLcLex53ijqVL4s1PK/VbABKSpX6qWYrXMZM0RTFH3rnqHnt
DpXxWI7vyWyxF8HQnDO3vht07rWzl69KTANNkeKzJDppoZP7vOxLl7OhXQltp+sNY6J6YyLg9bOh
PKjMyP3BzY96s1dz4LwoW59mmvkROL84QzzcGeKx7NplblTxylWDe9MNCM7pIkr9zHkfRsUlDsB7
/K4EOxFO2BeQL+sy5fqSpmsVWBUb5MDY1jnDWZmKPnkpt88OzWL3LGzlUOpGfCBZ6L2rRuHZTHxF
hCeRdJwu3SSgKHw3F6daB83YOY3im1bpSG85GT1mSN6D1R69XMprM2czDTI5Ougy3M20EnS77XdR
iSuF/VNDC2TVhMiACH0CMm4E4Yp9AEAx0F0bOwEm1CqPyiQutCHIN21QkiARk8tUTddKaZ279gxS
ANFMvDEYFSr49ekUE+vtbiYrvKTXvC3y00y1XYi7GF2ErkAXH9ZUV+s5YT+WTCfiY9+rCWKFCTeY
P3R0+4Y6u8UzW++R1t7TSACyRoLzJiZeK2WD5ldNvYry9klt4XgRpGgF+b0LshiLMMauqUmvQW5d
lZN+LKo3c0VAl4oFo8vXapI/DEq7VfJ6Bc931WMHbVwPvpRYiYgYLW5umoyJHvO1EGiD8KIs3EI5
Nqa+71QMHWg6DhHjkqUmrHdaDnpedOC6+pENapEEtIEVAfw88y6Vsm8Q48xc6dGun95X87ytFeOs
v9PY8phOg0sazkF/BXvgcc6x9tczSoIGZz4YzlJU9+VbXUGANavivIjDVd0fLCU6jfG8ypxk58zK
Sl6paJ5XOveYgnmQXRvYY7iH4q8RT55GvHJk0lnKZDa8i4LSdVD+Mt05dCYyF4MVzg86JT9aYf/O
bQ5QOLdiqNRT7pbVPu+jyXfbTNxTWGLWG1zoEv0UXuqG9ajQEEfRijipuu0GBQawmnUcp1Pdm8DX
SqXfEUBtrywhXezuUB4n1asO9LXwvGnzKnERXGdqAG68DWwCuIgqVTwEO1qMaXxoVRpX4zEJp3RJ
WUyDNLxt+zK/zGzxQLOj6K9EOHBriveG09y+1EL/2cD9egNH5UdF/ZMN3HP29Cz+GCpsfXzg5xET
cyBGSI5huipqTem7+2x1Ze6EVchFBcnQiB3b7zs4/TdL11UMrQ42WKS+1KefR0zabzyVY6u6azJ9
cKEQfTNS+tmIiazSbypdpgkWck/V0UGlwLdkAva64iYlQ0+NNOaWbkdvKluIzTRqp8ZrTwZyrFDq
sogQ942u2MGwdpdDTgu7rYlgJTEceoQhdrrStsvAgdc1p81zPEF5d5RnvTS4tNvQ3TiFtdHarlw2
Zorza7bzozqaj1NS4UJTuosYIB4oBi7CANGZLdVno+knUo1mIUsLpT4tKuny1IAWHDW503C1D/RQ
VppAGJ9H6rVdhiuy4+7cMtl1Uv+WIYSLpSKOxMRZKuSscjY2dRvjRmlRzxnRsMqloi6LLyapsFM0
zJ5Sc6dK9d2ADM+WerxZVxmlINGLpFbPQbRHZpPPhoE+tdTzuSjzcgR+uVT6UZ1+6A6V1P95CAFn
qQg0kQbWUiMYSrUgfMTEN7ywpvkL1xGOcx8P2waJoYXUsOkHkgPSjA8pg2Mn3tVNilUtQWs11/09
GpV678kWtiab2Yg+Qpq2NLgNOt0ZHUZPtr4jV5morfPrakLNnzt344R8rVSBmLt6zeSH6LRa38+1
Uq8BluW+ieVpHprrKHE2XUY07zBXa8MbHotK1uwmg0OBqmZ2ofOWXoWMJLuM8nfRRCywECESjZxu
WUh/ccxsvyrMcslwEmds81BnGe7XfDzg/L3TFEI+XLIo9hEF5cgyTeMPf/QAXxBhfry0shYz5qAW
Cxgxod+VNN7yuhoPei75voVeoLu0xrWSDibquBJgNvirbFRopXvGRaR3twaWulwd1vOUBUeUbceA
fdthqLB8oKmnZqIBxjAwJpPQNDDm4D7NRFJszfNxbcD34S68THUDABzupe0k5pJZJkOwhszNHDJx
KljdvdY9KQ6JmW2kMnxwpwq1JE485hxLWjnSmJP6zTg/YHU/MDrlYSQN+oOgRc0UhKJHA1xj5QKO
ThgxRgpngqDBN8sWQKF4eEHLdF4qQsWmaLbbFL6kq5LF4HW4JAeOtvGuqQnZmYbeLeK1dtmH4uwm
VNrpnNmt00SnnqnsQofEuYpLQj7jMbycW/KrLORs5E+EW29UjvZcWWSJqmfstjchn99KK4XNPdJd
Z72r0HW0bvI4eY8ZjO2/NRlrESrgFuIa5oxLVNlYrtom5NadQccjFg0V05x+sAdnPtYyiibkLrUZ
9gM+0itXYzhj1ArcV4I4hmTUNww/yClDeLfp0Cst2F6RmJhvjLY7hI1KoQ2Ko0nMpaKN11ptX/dI
4PGUwnNRlXBjWR3+DjHUK1gb55mBTxitJ+UOasmQBN0FG7N8m9rlLZdwH1QbxNNvLZlWhkFpq4v+
oe33MnVVKGsgq8kyrktthVbvXA3TVZAo+VqH3hoPRE7T1gqJdYHwY1TqewWoxDrv7BsUCnjmaWWc
K93aCApQVBnsU0GTFksm5Mo5ru+1nHGkN+iXBlSoYWVT0OdMCHdRNJ05FddNKbKBxJe6R6FYznxX
7JebDXLgQ1CwfRUm6k2UZ/tqDktGzi3AtTJ5DiTZopSMi1rSLqaM0ZQO270jZDLNWUNSycYIoBVJ
VkYiqRkV+AyzlhyNGZcSPvB6Ac0XuZVwrW100oBvjJLC0UkeB3Th6CUZwMWQk+AS6oyVF8Pv0JGB
UnbGtQ8XF5uNgPSRjl3JyjU+l5ICkk77DChIL+kgseSEMOmzFg7okEoyRAxJE3Fovc+SL5JI0ogh
mSP1mw4AySxJJDB2HcpnnIfWPPlZE69A6aQIh8pbIbDXT3bF7BAlM1orKwd7Z2Lzbk1CmWGgjMBQ
EKCWbFDYoFoRokxVrLHTQE6RDJVARz1mSa6KLgkrw3AZ0sb0S0mwUiWFpXPgsbhxH/iBctRFcY6/
sWcM150bkuESAHPBeVut8pGuAPM86n5g/5L8MksEjGHZfj60EuQQzWsHUEyIkrACHNNLgkwrWTIz
UBkHuEz6QpmRvBkE1ZjlXhg0J4A7bNPossUQampQNZPHWt9WlqAodlQfocFjaTIgIIfqAwHWqq+S
pAT6hn4fY1JJwwGlu2kkHifp4WIqOzMajIM2l2LrMZcw+5TMiGDVm4QVk+TBZWWT3F68EHgki0dI
Kg/BNjtDcnoUa9tLbg9hJZuQIWMgZ1oCsk+jw/hRgf1EI4NQuFlX8I2ISwQIhJyWMXTYH0tQQUZR
0yKpEJB5sbt3mLNytaUoMVC7rrqAPGIylsYVNmF7Tc4WoJdeOxhpcFdM1Q2zQudkS26RDcBolCQj
krYY6QI3QjUJgQZFXwv2KMvs45Sx8KXGRaeXEO/Zla4xdPvYAectoChuGQ4VQI10Hpe5huYPlXGq
LuokPVcSeg82AeZe+qiK8DAh7lK5YkGeISsnE1lkEvEpdkNkhFdUGel6UNN01SXNEmnKAiNgvWLo
rfgu0vou8BigalBOrbnYli7SbqdNH1QdQ+uYXJOI9CFh6rTsbJPdrjJaB1ueQEBZF1nYXrhJSbfI
7q9MT9zYenkGnt9mqVJRJibQnAPhbkOSjDPRJX5YWoPPE+FgDx9FDXdDVCgQohoOxRhvE0AH9Hg9
VPj5PY7ael1PdNysMV7X/fiQusRcpLLjhWo03swA5pZaguq8IQrXySjZJNo2KBFQO0GwLEvnNMVT
tZq4UiDpP7U2099Av8wCRk0C6+3S7FYKSydqfDQLmgQl4wlv0Kdrx0FClFNoyq3JqsQdke12Adnf
dHemlz1NDXm+ttX7GUxmVIV+U/VnNT7aqpcDZySPOHJXrsQ5qxLsXNd81MQZ3Ab5XQf5OWr0tz0k
6EBFz9PAhvYkJNqFFq1LbHQCP5rQblwik4DoLeHSGZRpGugHW2KnG7elRgg1aNthgDU8sbUTcolq
EZfqKdGR7LMqgBXglk7GF2u8U170A5iQIAg6vy96YhWKyT6DCeUnor8wDBzxcLJdoh/wJ4DO1mBo
c2++YTFctEZxmzXs7gzSZA4D3kTMl5yLkLhbiNzkQHq7HkZ3JJOrcpto4BnirrQ2G5wBqQR7K4EZ
0fV6nCTy25DwbyEx4KUEgvcSDZ4NxWMcAgvHa7rOcoa4/WhvJOBOyaOjLgHjiuletBGsQ0/Cx7v8
KoBFbkooeSrx5C2c8kEvjgPc8kECzGNI5q1EmjMM35JbfpnCOmdV8GG6GzhXefAFEId6X8BGH2Gk
E9uE6tzStiP0dFNi1D0JVE+maGOLkwNnvS5PSRGnvleQ3Vlk1x0A91UTk3sewGhnx/1EBkm6tbQe
5PTgou+u0Y053nCZAO1HPz02q7gZN4xhdZRx2ocZInzHCF0C4l2Jik+kIbKT+HgVjjzecWb+Ei2f
CSDzDZHxL9D5GfcAJDtpyvBOQ0aouD7nt0bZIRPouveGxNd3EmQ/QLSvwxEJeGAemaPg9jYx9rqk
gbFj2uIl7xGesl2ye1QnqLHcaDoOAWN3tKHzmVKAMJjHTdPqGA/Me43UNLXrx3XVTZsssGeahzVQ
cAy0noKaJbEMNH6Q6kVfHRCRNytBTgrQeP0+dY1iT3+l2Ou9vq2q/hG89wXK47eCcKtaRM9FNr3p
WNuQ1T8SNh0u2woKiuBincP4FPTRIW0gI0QE9qiDeoNm1s9kZx8fSycNLQGStgWChBkJIHYXFd+L
4mCAAbMXwUvkohjq61JMN73eksgUufs4iO9HaaMBG0eeRy2NTrLxXx0IVcJyI803bCcuSD06zVOh
rhya/l4LB5FZxcJMSBWPQiPexmP6dszHPbmH3TbC51N7IXLgnSNkkYUPKMYPRC9+jerA2044hf7T
+/gntbX2L3ofvkClGz1/M7r++KjPo2sgoDqWVgOWMoJp70vjg9G1rkmbqcmVq2O8/Gp0ravoZxkB
qho2VJcHfW586L/hekeIykaNupr517/S+DBld+XrIbDcpEMaI+rYoAnyLeSrr3pDpTVK1dL2B61m
EMxlNpKRFJ+iRNnZHQpJgCO+BqrVkMzWWNJbC8lxNfTwlHs6e0escAvTVt4ISX1lh7/UwMAOkgcr
JBm25ZzG/8DeZgYbC/V0WOSXIVYnwK9QhUx92qZj2K1D9iJq3r4J2+ymIF84V7fdYOjrRgmeo6kx
z2Y1RUUJvbaQHFshibaNZNvOknLLrudOgL1NsL017V0habgBUT0+OKt9EjvSfARJyWj3rjaQwWhn
+Cpq9Taa1jRAvBB7TYP7dzkUEQQfmqQR5OdFYTG7lAuTjkUF9ghhVXaGb8Qli7TMM21Nb+eWrB0k
K4WNAW4qPyTMlPYmNCtJ7XSd+e2MjaqyZ9KvKvdUg+lbpdyaqNnJDotmO15n7skbjPnQ1WyDtEjx
S7gTRGSTWjoM1b6P7W2S4SakqUs0lOvdWiLaavGM5T3vcUuC4Jjl35j0B2ejEuXsRMh0nMeyP1C+
xH6hVPpyrVIuwQqDpYI1kcCycbjCpBBtWyKm6T7fNvG+yNnrJ85Vxsy3rB462V+lY3Dr0XBNZedV
kS1Y2YvVaco6PY0nqwB04xaNc1clCeEUsotr0M6FJCbB83R4AeeWR1t2fcuX/q/sBFulP8jOsP3S
I5bd4l72jZGZLgEX0NJ/7GRf2ZMdZlP2moEFiftC9p8L2YluZE+6pjntNQebVrUie9am7F73so+d
yI52LXvbiexyt7Lf3Wn6eaen9wbC4ykzaWUoK64xWXHhxVoBXvC1KVvq+vzyo4lU8kodd7OHsqm1
mPl/MHIp7+hIyJ232sQAp5rPLI1cv7ggpC51Lm0jSs9L2fQfZPu/kYMAXY4EdGYDjMDZXTMt6OXY
gMpv7zFHiORAAfnfg8mEwSLWNpXjdCYPmTRDh2buD2226jpjH3YqeakuXhjT11LNNyXQq7wbGkiS
ToVdNwLV9UFXVg7qQ1sBZHWObhqxMEUXFK2oEFswRHvV9PZFX+2LJl1V/MPmx6/t86h4E9i3UjEb
ArmIAhhQnrnTu8dO3uTZW7lRuMVW52MWSBe9U106Fe9F1dhejETOeWeSuh6HXPPe/CZmFoMolXEE
p63deAtbjmsSj1Ge4cX3bKNqMJjZLYtEsawrYDYq8oJV14TvGQqu4rb3hTpAcE0XFsZshpWQYv2M
003+t+RtaEyKlfi66sl6ZZbhcHOeH2fQL8RLAPB7m1mPVXrr1R8ExzdA+pwcqc8fV6HrrUGNgd/Q
tpG2H5SEm3usvSVHkpvuRVTcKc1VCZAFibcTors1s3U2EP+D4CydzjAznWvpcB1b+sZqcZpFvZFv
hFpdjMMjqFAMtZGXbBR9NuC/WuHKkXM0N2MMCf2oVaSLyyM4xJBTt1bO33qrc4HL6ot6lyyNwY0u
PPXQD2Z+PtoTlKwqvC0dtteQqtjtEzoHmpmea2eW3rlVx8WmshkiabTEpEH8FHltcF6JKQIWlJGD
ptZHp6zWCg4pdInNcD2iL9z0RrN39X4d0IBd6JSdwATzLbLMRmoP9BWmChaeQkRLCNwFUfRjuyN7
rNwkpbDORM/kVVHVXaPRuSGFtN6MeC3WU5rUazxjd6WquWcJBgOidCFQC8mibiSV2jFYFB0BqboH
Wd3b1J5crphNWW5hWhvmW00yrl2VHU08O/NVU5Q0y+HUTGP4PlTQkwB0EhfBlNyp2bswNzCuDnC0
E4DaGK0ga2MHnCRre5bU7bGGv11aJ1XyuLVZe9MI0DqGZHXTcClHhf5rzCZYB+dth/gxkrz4wHCq
2CXsTSpbsmQkBZy56VEDC24m7XEGE16DC9cm9T7Mrl02qykw8RGoeCXp4n2p0HUhTGkyZmeR9pAU
QmDkpdFeOuIirz3ieCWtPJbc8gCAeQvIPAZoHkiyuScZ53RTvTXPj8UE/vl/6rl/pp6DvIjgTRZg
Px5mrbPnvvx2lvX7Az/WdNZvKNKo51yy4A3GVlIQ+HGYZVHTQZLzbAsPj+4wono9zHJppuufYtdM
4KyvajodQ5blqgaPlnCTf6Wm4yHf1HQqgRRMxVyD7DdqTEP+/JV8LG0NF5h1jywWyY+vFGzAopZ1
OLKyNVKC6qywnDswoLsud5RV0+nuce68YOEBRiukK4QmuLWZGMzI9A2XPu+FPtIH78wrUWXgA9Nk
n0ZVQ+g6tgUxELk9or87Y5LLKCsXT9BbTD+fI+WQWspNlUFJdHovWpimgrw/ce+qVj0klvuOZjoC
XWM6kFPvMpBOvJUycGuDzb+L8BIi2Rttgo2Y4Reuhu4urzdZbDsrPnuHRptWriIlCpaRIa5UB5JC
bQ7KLi2DB2uiNZpGNIC1TDxNLRy+OQtC/EAzquKgmraabuwjo9vC+gOBXlT0eqepIyAV/UuCtqti
iLmwTWPbSFmJ11qGXyvRKnZXKSaSW43kzIVGaPyy6qkwAmBueSPUjemGDKrFjAEtfOuQY6yzzEyF
t8+Ldh1qlntmub17piq0V3JHzzalaaebCojWsp19Gscuju+sxSmFP16EW6EUKCy1bemF01agANLa
YeB24SKetMNLN4y6lerlydK20jM3owaxydW8eju44tnV5gaOdkUF1aAl7ZCQzaHhYzpSFmbZ3kWN
sqc8YXuKGpIppnJZReZtiHy6jaarIqTDO/XFQxdFj1qeArytNjU+/RKz9UK0xk1XdFtTb961innq
S9CDQ3aMbZpH4TAe00KGNLvptTMguUwHdT95+nOn23tIZ/GiHbz3epX2+GdplIVgzpY5CbVbdThk
JjFirY5QLEP6d53Ci0NV0FobMTtMInqSjcxqFL4lYjpNaMeMeX6aLOZ8HiVT1TQogZjS0tt5xohj
XE5ia4BGpGjCdVsr4bYiVR5h3BAgPbGLTaDdAreh4T22B0MZbnurIOO2V3exGc++lzE5yoJbw+BO
aSf1LWY+bGRKXhI2TX3imiEs/+LCitHs1mz4fbp0bU/w9qQrDIXQDPZDpO9DNubcQbWTlKSsbe1N
ZxArWyVVczNrurmwRe3RhZLDFV0d7+aMZnwUDQGcQDxxVaD4hstAwrXseudGJwjiMM0UZfFqufuO
KpgIxm9WDxm7o7q2paouf2AH+vXqoY42M5gm8BaWjBRIDMJBw1LsFVE3FEh6/y7OJbrVYV5AZxD2
cUKJqpQY8dRmT4E57hnf5Ocv/0uvwNExriIXWkCLmNs3hT3VftT0TyImr6dxsZHYBaABh06KBK+5
bCZBJUtqeoq+lFrHQyiaHNqSsIpiE0985YodAVAmJmIY8YWpzRNv0leN5gD1jysRYiSUedOfE+LQ
eiIadBnWUJLaYMr4BkMGOWgy0qGtOUdkyIMZ5TyPDH4IsG2fazIMwuKHrYyHKGRQRCAjI1SyI0gc
mE9od0JSVzsZLtGksbUdauPajGH3jI1zD7oEp0NkggbxrjBh+KFO7QG4900ruptEAF5MKoil+ng/
NID9LWRsCzvGQIgRr10Y3XCNnosJtmpv864pyKi1tFukzeZiNM38zpKj4j6YIt/Eyws8BhrlMOgJ
rMnuMYfRQ2tZ4QVN69ZVm3IFNPAd6jGNYIqRyUNfPuBpNx+GoXgX1sYHdSRc1svnfDErUbN/+deg
hxoOPeZaeQ39Ch/M089PM0MKKr4Sn3OWaSo3Q9tGEQIO7OuzjCs2j4LcgyDbIOplHFFNBw3uTGz2
m7ok86HftOOt7U4bMXiHqPLbrjhzGNtRRpJ67iVi01CBJTlMxG7LYrqkz710g245Uk032nBsmnqf
9UymXPNdaWBN66xV3wggmRMOkbd6lP8f65N9EjvJPFnwBHE7XaIcnK6eG+yWX9QymPayp5cfx8/N
v/ILn+U3f3yC//roZN89/f1vGlL2r35Ryo8+vvbHX5J//8fDE4Rv9qqtiN+3/y3f9qsfvvwdJ/nL
63x6+Kcj++NLf/Van4/q8//cxs/iAa/z9PKD6dPbPH/In//+t7Xg8L+tA01KOwhuv7+Zv//tq7f6
6hL42XNfIwT9UTyAYaqst3/2Fd49P3/73lkeSHHjKvyzz80i9eP04R+X4V9K7p99Mr9KrfuTT/9P
5DL8P3mFnyIQ/+Qr/JTm8Cefe/NzK9afffZf6AT/5NP/tBX/J5/7V7vCnz799xanf3y1ir2sP18v
t7/8hS8L9sWDnEF85yl+/RufF8LvPMWnZUKu2YoDZRVdpO6xMn25jF9e8Os18+o5zp9FMzw8fAmd
/I669LWW9NULf34q+Ypf1ipe7dOn9+o3v/2gPoFFfvQx/GsHSeX784Nckar59Exf9kGE4qH93bb4
7x4qG3/1I7/lLzpUCS993QP5zje56kRZfZlqfTyy9yVnecGp9urzefWtvP7+DAghH8+Vv+qQpEPu
Z6fm+fM3EuXPx9RhTqYECuMS/+mXZ/jBcf3+yf1Fx/X7B/nxJP/OV/X1DR3AcfH88Rv6i96io6o4
KmleGfwBsy3JOq8+yO+84cVDG339prPy/UNGOfrqcT/4Ar5div6yY9Q0+nZYhR1AR7pjuq85yN85
RnAoKWWk+HePE0PuF9X9X3iMfIm0Lx3PlANs+xff46eF8N89xM9f5ecF9686zM9l8Jdr/Ttf3zfl
83dW9l+fqnKnIxeUv+y4fr+P/HCt+KZ2/F9yXF+uhB8e1+YPleX/50P71ZdK6SV/5X32/CD+8T8A
AAD//w==</cx:binary>
              </cx:geoCache>
            </cx:geography>
          </cx:layoutPr>
          <cx:valueColors>
            <cx:minColor>
              <a:schemeClr val="bg1"/>
            </cx:minColor>
            <cx:maxColor>
              <a:schemeClr val="bg1"/>
            </cx:maxColor>
          </cx:valueColors>
        </cx:series>
      </cx:plotAreaRegion>
    </cx:plotArea>
  </cx:chart>
  <cx:spPr>
    <a:solidFill>
      <a:srgbClr val="99CCFF"/>
    </a:solidFill>
    <a:ln>
      <a:solidFill>
        <a:schemeClr val="bg1">
          <a:lumMod val="65000"/>
        </a:schemeClr>
      </a:solidFill>
    </a:ln>
  </cx:spPr>
</cx: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microsoft.com/office/2014/relationships/chartEx" Target="../charts/chartEx1.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15241</xdr:colOff>
      <xdr:row>410</xdr:row>
      <xdr:rowOff>123825</xdr:rowOff>
    </xdr:from>
    <xdr:to>
      <xdr:col>13</xdr:col>
      <xdr:colOff>130629</xdr:colOff>
      <xdr:row>433</xdr:row>
      <xdr:rowOff>76201</xdr:rowOff>
    </xdr:to>
    <xdr:graphicFrame macro="">
      <xdr:nvGraphicFramePr>
        <xdr:cNvPr id="2056" name="Chart 8">
          <a:extLst>
            <a:ext uri="{FF2B5EF4-FFF2-40B4-BE49-F238E27FC236}">
              <a16:creationId xmlns:a16="http://schemas.microsoft.com/office/drawing/2014/main" id="{00000000-0008-0000-0000-000008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283029</xdr:colOff>
      <xdr:row>411</xdr:row>
      <xdr:rowOff>7062</xdr:rowOff>
    </xdr:from>
    <xdr:to>
      <xdr:col>16</xdr:col>
      <xdr:colOff>7619</xdr:colOff>
      <xdr:row>429</xdr:row>
      <xdr:rowOff>144780</xdr:rowOff>
    </xdr:to>
    <mc:AlternateContent xmlns:mc="http://schemas.openxmlformats.org/markup-compatibility/2006">
      <mc:Choice xmlns:cx6="http://schemas.microsoft.com/office/drawing/2016/5/12/chartex" Requires="cx6">
        <xdr:graphicFrame macro="">
          <xdr:nvGraphicFramePr>
            <xdr:cNvPr id="6" name="Chart 5">
              <a:extLst>
                <a:ext uri="{FF2B5EF4-FFF2-40B4-BE49-F238E27FC236}">
                  <a16:creationId xmlns:a16="http://schemas.microsoft.com/office/drawing/2014/main" id="{61A8C053-4DD9-4FBC-87B1-102BCA783CAF}"/>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14913429" y="4350462"/>
              <a:ext cx="2553515" cy="3052368"/>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2.xml><?xml version="1.0" encoding="utf-8"?>
<c:userShapes xmlns:c="http://schemas.openxmlformats.org/drawingml/2006/chart">
  <cdr:relSizeAnchor xmlns:cdr="http://schemas.openxmlformats.org/drawingml/2006/chartDrawing">
    <cdr:from>
      <cdr:x>0.32248</cdr:x>
      <cdr:y>0.1829</cdr:y>
    </cdr:from>
    <cdr:to>
      <cdr:x>0.56839</cdr:x>
      <cdr:y>0.23442</cdr:y>
    </cdr:to>
    <cdr:sp macro="" textlink="'Jaarvrachten aanvoer buitenland'!$B$396">
      <cdr:nvSpPr>
        <cdr:cNvPr id="2" name="TextBox 1">
          <a:extLst xmlns:a="http://schemas.openxmlformats.org/drawingml/2006/main">
            <a:ext uri="{FF2B5EF4-FFF2-40B4-BE49-F238E27FC236}">
              <a16:creationId xmlns:a16="http://schemas.microsoft.com/office/drawing/2014/main" id="{FE6E49BF-FF3E-4A4E-BB07-201C69428B73}"/>
            </a:ext>
          </a:extLst>
        </cdr:cNvPr>
        <cdr:cNvSpPr txBox="1"/>
      </cdr:nvSpPr>
      <cdr:spPr>
        <a:xfrm xmlns:a="http://schemas.openxmlformats.org/drawingml/2006/main">
          <a:off x="2887981" y="676275"/>
          <a:ext cx="220218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A017A40-D457-44D7-A9D1-AA33FCA46979}" type="TxLink">
            <a:rPr lang="en-US" sz="1000" b="1" i="1" u="none" strike="noStrike">
              <a:solidFill>
                <a:srgbClr val="000000"/>
              </a:solidFill>
              <a:latin typeface="Arial"/>
              <a:cs typeface="Arial"/>
            </a:rPr>
            <a:pPr/>
            <a:t> </a:t>
          </a:fld>
          <a:endParaRPr lang="en-US" sz="1100" b="1" i="1"/>
        </a:p>
      </cdr:txBody>
    </cdr:sp>
  </cdr:relSizeAnchor>
  <cdr:relSizeAnchor xmlns:cdr="http://schemas.openxmlformats.org/drawingml/2006/chartDrawing">
    <cdr:from>
      <cdr:x>0.09925</cdr:x>
      <cdr:y>0.07092</cdr:y>
    </cdr:from>
    <cdr:to>
      <cdr:x>0.51362</cdr:x>
      <cdr:y>0.14305</cdr:y>
    </cdr:to>
    <cdr:sp macro="" textlink="'Jaarvrachten aanvoer buitenland'!$D$418">
      <cdr:nvSpPr>
        <cdr:cNvPr id="3" name="TextBox 2">
          <a:extLst xmlns:a="http://schemas.openxmlformats.org/drawingml/2006/main">
            <a:ext uri="{FF2B5EF4-FFF2-40B4-BE49-F238E27FC236}">
              <a16:creationId xmlns:a16="http://schemas.microsoft.com/office/drawing/2014/main" id="{CC719B56-D2AA-43D5-B2C7-74DF1D3E688C}"/>
            </a:ext>
          </a:extLst>
        </cdr:cNvPr>
        <cdr:cNvSpPr txBox="1"/>
      </cdr:nvSpPr>
      <cdr:spPr>
        <a:xfrm xmlns:a="http://schemas.openxmlformats.org/drawingml/2006/main">
          <a:off x="1238039" y="268534"/>
          <a:ext cx="5168882" cy="2730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920746C-03BC-4889-BA6D-C9569DEB02EC}" type="TxLink">
            <a:rPr lang="en-US" sz="1100" b="0" i="0" u="none" strike="noStrike">
              <a:solidFill>
                <a:srgbClr val="595959"/>
              </a:solidFill>
              <a:latin typeface="Arial"/>
              <a:cs typeface="Arial"/>
            </a:rPr>
            <a:pPr/>
            <a:t>Stof: Zinkverbind. Als Zn</a:t>
          </a:fld>
          <a:endParaRPr lang="en-US" sz="1400" i="1" u="none">
            <a:solidFill>
              <a:srgbClr val="595959"/>
            </a:solidFill>
          </a:endParaRPr>
        </a:p>
      </cdr:txBody>
    </cdr:sp>
  </cdr:relSizeAnchor>
</c:userShape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types>
    <type name="_linkedentity">
      <keyFlags>
        <key name="%cvi">
          <flag name="ShowInCardView" value="0"/>
          <flag name="ShowInDotNotation" value="0"/>
          <flag name="ShowInAutoComplete" value="0"/>
          <flag name="ExcludeFromCalcComparison" value="1"/>
        </key>
      </keyFlags>
    </type>
    <type name="_linkedentitycore">
      <keyFlags>
        <key name="%EntityServiceId">
          <flag name="ShowInCardView" value="0"/>
          <flag name="ShowInDotNotation" value="0"/>
          <flag name="ShowInAutoComplete" value="0"/>
        </key>
        <key name="%EntitySubDomain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IsRefreshable">
          <flag name="ShowInCardView" value="0"/>
          <flag name="ShowInAutoComplete" value="0"/>
          <flag name="ExcludeFromCalcComparison" value="1"/>
        </key>
        <key name="%ProviderInfo">
          <flag name="ShowInCardView" value="0"/>
          <flag name="ShowInDotNotation" value="0"/>
          <flag name="ShowInAutoComplete" value="0"/>
        </key>
        <key name="%DataProviderExternalLinkLogo">
          <flag name="ShowInCardView" value="0"/>
          <flag name="ShowInDotNotation" value="0"/>
          <flag name="ShowInAutoComplete" value="0"/>
        </key>
        <key name="%DataProviderExternalLink">
          <flag name="ShowInCardView" value="0"/>
          <flag name="ShowInDotNotation" value="0"/>
          <flag name="ShowInAutoComplete" value="0"/>
        </key>
        <key name="%OutdatedReason">
          <flag name="ShowInCardView" value="0"/>
          <flag name="ShowInDotNotation" value="0"/>
          <flag name="ShowInAutoComplete" value="0"/>
          <flag name="ExcludeFromCalcComparison" value="1"/>
        </key>
      </keyFlags>
    </type>
  </types>
</rvTypesInfo>
</file>

<file path=xl/richData/rdrichvalue.xml><?xml version="1.0" encoding="utf-8"?>
<rvData xmlns="http://schemas.microsoft.com/office/spreadsheetml/2017/richdata" count="11">
  <rv s="0">
    <v>https://www.bing.com</v>
    <v>Bing</v>
  </rv>
  <rv s="0">
    <v>https://www.bing.com/th?id=Ga%5Cbing_yt.png&amp;w=100&amp;h=40&amp;c=0&amp;pid=0.1</v>
    <v>Bing</v>
  </rv>
  <rv s="0">
    <v>https://www.bing.com/search?q=tolkamer&amp;form=skydnc</v>
    <v>Learn more on Bing</v>
  </rv>
  <rv s="1">
    <v>0</v>
    <v>1</v>
    <v>en-US</v>
    <v>d349f157-20fb-71f5-af0d-456eaeab585b</v>
    <v>536870912</v>
    <v>536870913</v>
    <v>1</v>
    <v>Powered by Bing</v>
    <v>2</v>
    <v>3</v>
    <v>Tolkamer</v>
    <v>6</v>
    <v>7</v>
    <v>Map</v>
    <v>8</v>
    <v>Gelderland</v>
    <v>1.19</v>
    <v>Netherlands</v>
    <v>Tolkamer is a village near Lobith in the municipality of Zevenaar in the province of Gelderland, the Netherlands. The village is on the border with Germany. The village was first mentioned in 1773 as Tol, and means "toll room". Otto I, Count of Guelders established a toll for traffic on the Rhine in 1224 which remained at Tolkamer until 1868. The village developed along the river bank. Around 1590, the Rhine and Waal diverged near Tolkamer which increased the importance of the village. Later, the village became a centre for brickworks.</v>
    <v>51.851507300000002</v>
    <v>2</v>
    <v>6.1019484999999998</v>
    <v>Tolkamer</v>
    <v>2745</v>
    <v>Central European Time Zone</v>
    <v>Tolkamer</v>
    <v>mdp/vdpid/7011271041758527489</v>
  </rv>
  <rv s="2">
    <v>3</v>
  </rv>
  <rv s="0">
    <v>https://www.bing.com/search?q=eijsden&amp;form=skydnc</v>
    <v>Learn more on Bing</v>
  </rv>
  <rv s="3">
    <v>0</v>
    <v>1</v>
    <v>en-US</v>
    <v>8a92b910-b2b9-e089-954e-8ca5db6fb169</v>
    <v>536870912</v>
    <v>536870913</v>
    <v>1</v>
    <v>Powered by Bing</v>
    <v>13</v>
    <v>14</v>
    <v>Eijsden</v>
    <v>6</v>
    <v>7</v>
    <v>Map</v>
    <v>8</v>
    <v>Limburg</v>
    <v>Eijsden-Margraten</v>
    <v>20.76</v>
    <v>Netherlands</v>
    <v>Eijsden; Limburgish: Èèsjde is a village situated in the very south of the European country the Netherlands. It is located in the southeastern part of the province of Limburg. Until 1 January 2011, Eijsden was the main village in a municipality with the same name. On that date this municipality merged with the neighbouring one of Margraten, resulting in nowadays Eijsden-Margraten municipality, in which Eijsden again is the biggest place.</v>
    <v>50.783332999999999</v>
    <v>5</v>
    <v>5.7</v>
    <v>Eijsden</v>
    <v>4255</v>
    <v>Central European Summer Time, Central European Time Zone, W. Europe Standard Time</v>
    <v>Eijsden</v>
    <v>mdp/vdpid/7011353122794635265</v>
  </rv>
  <rv s="2">
    <v>6</v>
  </rv>
  <rv s="0">
    <v>https://www.bing.com/search?q=bath%2c+netherlands+zeeland&amp;form=skydnc</v>
    <v>Learn more on Bing</v>
  </rv>
  <rv s="3">
    <v>0</v>
    <v>1</v>
    <v>en-US</v>
    <v>2e1e8023-6382-0c9e-937b-317f59f2a21f</v>
    <v>536870912</v>
    <v>536870913</v>
    <v>1</v>
    <v>Powered by Bing</v>
    <v>17</v>
    <v>14</v>
    <v>Bath</v>
    <v>6</v>
    <v>7</v>
    <v>Map</v>
    <v>8</v>
    <v>Zeeland</v>
    <v>Reimerswaal</v>
    <v>7.0000000000000007E-2</v>
    <v>Netherlands</v>
    <v>Bath is a small village and a former municipality in the Dutch province of Zeeland, lying on the north shore of the Western Scheldt. It is now located in the municipality of Reimerswaal, about 10 km southwest of Bergen op Zoom.</v>
    <v>51.401667000000003</v>
    <v>8</v>
    <v>4.2097220000000002</v>
    <v>Bath</v>
    <v>85</v>
    <v>Central European Time Zone, W. Europe Standard Time</v>
    <v>Bath</v>
    <v>mdp/vdpid/7009641353009168385</v>
  </rv>
  <rv s="2">
    <v>9</v>
  </rv>
</rvData>
</file>

<file path=xl/richData/rdrichvaluestructure.xml><?xml version="1.0" encoding="utf-8"?>
<rvStructures xmlns="http://schemas.microsoft.com/office/spreadsheetml/2017/richdata" count="4">
  <s t="_hyperlink">
    <k n="Address" t="s"/>
    <k n="Text" t="s"/>
  </s>
  <s t="_linkedentitycore">
    <k n="%DataProviderExternalLink" t="r"/>
    <k n="%DataProviderExternalLinkLogo" t="r"/>
    <k n="%EntityCulture" t="s"/>
    <k n="%EntityId" t="s"/>
    <k n="%EntityServiceId"/>
    <k n="%EntitySubDomainId"/>
    <k n="%IsRefreshable" t="b"/>
    <k n="%ProviderInfo" t="s"/>
    <k n="_Attribution" t="spb"/>
    <k n="_Display" t="spb"/>
    <k n="_DisplayString" t="s"/>
    <k n="_Flags" t="spb"/>
    <k n="_Format" t="spb"/>
    <k n="_Icon" t="s"/>
    <k n="_SubLabel" t="spb"/>
    <k n="Admin Division 1 (State/province/other)" t="s"/>
    <k n="Area"/>
    <k n="Country/region" t="s"/>
    <k n="Description" t="s"/>
    <k n="Latitude"/>
    <k n="LearnMoreOnLink" t="r"/>
    <k n="Longitude"/>
    <k n="Name" t="s"/>
    <k n="Population"/>
    <k n="Time zone(s)" t="s"/>
    <k n="UniqueName" t="s"/>
    <k n="VDPID/VSID" t="s"/>
  </s>
  <s t="_linkedentity">
    <k n="%cvi" t="r"/>
  </s>
  <s t="_linkedentitycore">
    <k n="%DataProviderExternalLink" t="r"/>
    <k n="%DataProviderExternalLinkLogo" t="r"/>
    <k n="%EntityCulture" t="s"/>
    <k n="%EntityId" t="s"/>
    <k n="%EntityServiceId"/>
    <k n="%EntitySubDomainId"/>
    <k n="%IsRefreshable" t="b"/>
    <k n="%ProviderInfo" t="s"/>
    <k n="_Attribution" t="spb"/>
    <k n="_Display" t="spb"/>
    <k n="_DisplayString" t="s"/>
    <k n="_Flags" t="spb"/>
    <k n="_Format" t="spb"/>
    <k n="_Icon" t="s"/>
    <k n="_SubLabel" t="spb"/>
    <k n="Admin Division 1 (State/province/other)" t="s"/>
    <k n="Admin Division 2 (County/district/other)" t="s"/>
    <k n="Area"/>
    <k n="Country/region" t="s"/>
    <k n="Description" t="s"/>
    <k n="Latitude"/>
    <k n="LearnMoreOnLink" t="r"/>
    <k n="Longitude"/>
    <k n="Name" t="s"/>
    <k n="Population"/>
    <k n="Time zone(s)" t="s"/>
    <k n="UniqueName" t="s"/>
    <k n="VDPID/VSID" t="s"/>
  </s>
</rvStructures>
</file>

<file path=xl/richData/rdsupportingpropertybag.xml><?xml version="1.0" encoding="utf-8"?>
<supportingPropertyBags xmlns="http://schemas.microsoft.com/office/spreadsheetml/2017/richdata2">
  <spbArrays count="2">
    <a count="27">
      <v t="s">%EntityServiceId</v>
      <v t="s">_Format</v>
      <v t="s">%EntitySubDomainId</v>
      <v t="s">%IsRefreshable</v>
      <v t="s">%EntityCulture</v>
      <v t="s">%EntityId</v>
      <v t="s">_Icon</v>
      <v t="s">_Attribution</v>
      <v t="s">Name</v>
      <v t="s">Admin Division 1 (State/province/other)</v>
      <v t="s">Country/region</v>
      <v t="s">_SubLabel</v>
      <v t="s">Population</v>
      <v t="s">Area</v>
      <v t="s">Latitude</v>
      <v t="s">Longitude</v>
      <v t="s">Time zone(s)</v>
      <v t="s">_Flags</v>
      <v t="s">VDPID/VSID</v>
      <v t="s">UniqueName</v>
      <v t="s">_DisplayString</v>
      <v t="s">%ProviderInfo</v>
      <v t="s">%DataProviderExternalLink</v>
      <v t="s">%DataProviderExternalLinkLogo</v>
      <v t="s">LearnMoreOnLink</v>
      <v t="s">Description</v>
      <v t="s">_Display</v>
    </a>
    <a count="28">
      <v t="s">%EntityServiceId</v>
      <v t="s">_Format</v>
      <v t="s">%EntitySubDomainId</v>
      <v t="s">%IsRefreshable</v>
      <v t="s">%EntityCulture</v>
      <v t="s">%EntityId</v>
      <v t="s">_Icon</v>
      <v t="s">_Attribution</v>
      <v t="s">Name</v>
      <v t="s">Admin Division 2 (County/district/other)</v>
      <v t="s">Admin Division 1 (State/province/other)</v>
      <v t="s">Country/region</v>
      <v t="s">_SubLabel</v>
      <v t="s">Population</v>
      <v t="s">Area</v>
      <v t="s">Latitude</v>
      <v t="s">Longitude</v>
      <v t="s">Time zone(s)</v>
      <v t="s">_Flags</v>
      <v t="s">VDPID/VSID</v>
      <v t="s">UniqueName</v>
      <v t="s">_DisplayString</v>
      <v t="s">%ProviderInfo</v>
      <v t="s">%DataProviderExternalLink</v>
      <v t="s">%DataProviderExternalLinkLogo</v>
      <v t="s">LearnMoreOnLink</v>
      <v t="s">Description</v>
      <v t="s">_Display</v>
    </a>
  </spbArrays>
  <spbData count="18">
    <spb s="0">
      <v xml:space="preserve">Wikipedia	</v>
      <v xml:space="preserve">CC-BY-SA	</v>
      <v xml:space="preserve">http://en.wikipedia.org/wiki/Tolkamer	</v>
      <v xml:space="preserve">http://creativecommons.org/licenses/by-sa/3.0/	</v>
    </spb>
    <spb s="0">
      <v xml:space="preserve">Wikipedia	Wikipedia	</v>
      <v xml:space="preserve">CC-BY-SA	CC-BY-SA	</v>
      <v xml:space="preserve">http://en.wikipedia.org/wiki/Tolkamer	http://fr.wikipedia.org/wiki/Tolkamer	</v>
      <v xml:space="preserve">http://creativecommons.org/licenses/by-sa/3.0/	http://creativecommons.org/licenses/by-sa/3.0/	</v>
    </spb>
    <spb s="1">
      <v>0</v>
      <v>0</v>
      <v>0</v>
      <v>0</v>
      <v>0</v>
      <v>0</v>
      <v>0</v>
      <v>1</v>
    </spb>
    <spb s="2">
      <v>0</v>
    </spb>
    <spb s="3">
      <v>0</v>
      <v>0</v>
      <v>0</v>
    </spb>
    <spb s="4">
      <v>0</v>
      <v>0</v>
    </spb>
    <spb s="5">
      <v>4</v>
      <v>4</v>
      <v>5</v>
      <v>4</v>
      <v>4</v>
      <v>4</v>
    </spb>
    <spb s="6">
      <v>1</v>
      <v>2</v>
      <v>3</v>
      <v>3</v>
      <v>1</v>
      <v>4</v>
      <v>5</v>
      <v>6</v>
      <v>6</v>
    </spb>
    <spb s="7">
      <v>square km</v>
      <v>2021</v>
    </spb>
    <spb s="0">
      <v xml:space="preserve">Wikipedia	Wikipedia	</v>
      <v xml:space="preserve">CC-BY-SA	CC-BY-SA	</v>
      <v xml:space="preserve">http://en.wikipedia.org/wiki/Eijsden	http://de.wikipedia.org/wiki/Eijsden	</v>
      <v xml:space="preserve">http://creativecommons.org/licenses/by-sa/3.0/	http://creativecommons.org/licenses/by-sa/3.0/	</v>
    </spb>
    <spb s="0">
      <v xml:space="preserve">Wikipedia	Wikipedia	</v>
      <v xml:space="preserve">CC-BY-SA	CC-BY-SA	</v>
      <v xml:space="preserve">http://en.wikipedia.org/wiki/Eijsden	http://vi.wikipedia.org/wiki/Eijsden	</v>
      <v xml:space="preserve">http://creativecommons.org/licenses/by-sa/3.0/	http://creativecommons.org/licenses/by-sa/3.0/	</v>
    </spb>
    <spb s="0">
      <v xml:space="preserve">Wikipedia	</v>
      <v xml:space="preserve">CC-BY-SA	</v>
      <v xml:space="preserve">http://en.wikipedia.org/wiki/Eijsden	</v>
      <v xml:space="preserve">http://creativecommons.org/licenses/by-sa/3.0/	</v>
    </spb>
    <spb s="0">
      <v xml:space="preserve">Wikipedia	Wikipedia	</v>
      <v xml:space="preserve">CC-BY-SA	CC-BY-SA	</v>
      <v xml:space="preserve">http://en.wikipedia.org/wiki/Eijsden	http://en.wikipedia.org/wiki/Eijsden	</v>
      <v xml:space="preserve">http://creativecommons.org/licenses/by-sa/3.0/	http://creativecommons.org/licenses/by-sa/3.0/	</v>
    </spb>
    <spb s="8">
      <v>9</v>
      <v>10</v>
      <v>11</v>
      <v>11</v>
      <v>11</v>
      <v>10</v>
      <v>11</v>
      <v>12</v>
      <v>11</v>
      <v>11</v>
      <v>11</v>
    </spb>
    <spb s="2">
      <v>1</v>
    </spb>
    <spb s="0">
      <v xml:space="preserve">Wikipedia	</v>
      <v xml:space="preserve">CC-BY-SA	</v>
      <v xml:space="preserve">http://en.wikipedia.org/wiki/Bath,_Netherlands	</v>
      <v xml:space="preserve">http://creativecommons.org/licenses/by-sa/3.0/	</v>
    </spb>
    <spb s="0">
      <v xml:space="preserve">Wikipedia	Wikipedia	Wikipedia	</v>
      <v xml:space="preserve">CC-BY-SA	CC-BY-SA	CC-BY-SA	</v>
      <v xml:space="preserve">http://en.wikipedia.org/wiki/Bath,_Netherlands	http://es.wikipedia.org/wiki/Bath_(Zelanda)	http://fr.wikipedia.org/wiki/Bath_(Zélande)	</v>
      <v xml:space="preserve">http://creativecommons.org/licenses/by-sa/3.0/	http://creativecommons.org/licenses/by-sa/3.0/	http://creativecommons.org/licenses/by-sa/3.0/	</v>
    </spb>
    <spb s="8">
      <v>15</v>
      <v>15</v>
      <v>15</v>
      <v>15</v>
      <v>15</v>
      <v>15</v>
      <v>15</v>
      <v>15</v>
      <v>15</v>
      <v>16</v>
      <v>16</v>
    </spb>
  </spbData>
</supportingPropertyBags>
</file>

<file path=xl/richData/rdsupportingpropertybagstructure.xml><?xml version="1.0" encoding="utf-8"?>
<spbStructures xmlns="http://schemas.microsoft.com/office/spreadsheetml/2017/richdata2" count="9">
  <s>
    <k n="SourceText" t="s"/>
    <k n="LicenseText" t="s"/>
    <k n="SourceAddress" t="s"/>
    <k n="LicenseAddress" t="s"/>
  </s>
  <s>
    <k n="Area" t="spb"/>
    <k n="Name" t="spb"/>
    <k n="Population" t="spb"/>
    <k n="UniqueName" t="spb"/>
    <k n="Description" t="spb"/>
    <k n="Time zone(s)" t="spb"/>
    <k n="Country/region" t="spb"/>
    <k n="Admin Division 1 (State/province/other)" t="spb"/>
  </s>
  <s>
    <k n="^Order" t="spba"/>
  </s>
  <s>
    <k n="ShowInCardView" t="b"/>
    <k n="ShowInDotNotation" t="b"/>
    <k n="ShowInAutoComplete" t="b"/>
  </s>
  <s>
    <k n="ShowInDotNotation" t="b"/>
    <k n="ShowInAutoComplete" t="b"/>
  </s>
  <s>
    <k n="UniqueName" t="spb"/>
    <k n="VDPID/VSID" t="spb"/>
    <k n="Description" t="spb"/>
    <k n="%ProviderInfo" t="spb"/>
    <k n="%DataProviderExternalLink" t="spb"/>
    <k n="%DataProviderExternalLinkLogo" t="spb"/>
  </s>
  <s>
    <k n="Area" t="i"/>
    <k n="Name" t="i"/>
    <k n="Latitude" t="i"/>
    <k n="Longitude" t="i"/>
    <k n="Population" t="i"/>
    <k n="Description" t="i"/>
    <k n="_DisplayString" t="i"/>
    <k n="%EntityServiceId" t="i"/>
    <k n="%EntitySubDomainId" t="i"/>
  </s>
  <s>
    <k n="Area" t="s"/>
    <k n="Population" t="s"/>
  </s>
  <s>
    <k n="Area" t="spb"/>
    <k n="Name" t="spb"/>
    <k n="Latitude" t="spb"/>
    <k n="Longitude" t="spb"/>
    <k n="Population" t="spb"/>
    <k n="UniqueName" t="spb"/>
    <k n="Description" t="spb"/>
    <k n="Time zone(s)" t="spb"/>
    <k n="Country/region" t="spb"/>
    <k n="Admin Division 1 (State/province/other)" t="spb"/>
    <k n="Admin Division 2 (County/district/other)" t="spb"/>
  </s>
</spbStructures>
</file>

<file path=xl/richData/richStyles.xml><?xml version="1.0" encoding="utf-8"?>
<richStyleSheet xmlns="http://schemas.microsoft.com/office/spreadsheetml/2017/richdata2" xmlns:mc="http://schemas.openxmlformats.org/markup-compatibility/2006" xmlns:x="http://schemas.openxmlformats.org/spreadsheetml/2006/main" mc:Ignorable="x">
  <dxfs count="3">
    <x:dxf>
      <x:numFmt numFmtId="3" formatCode="#,##0"/>
    </x:dxf>
    <x:dxf>
      <x:numFmt numFmtId="164" formatCode="0.0000"/>
    </x:dxf>
    <x:dxf>
      <x:numFmt numFmtId="2" formatCode="0.00"/>
    </x:dxf>
  </dxfs>
  <richProperties>
    <rPr n="IsTitleField" t="b"/>
    <rPr n="RequiresInlineAttribution" t="b"/>
    <rPr n="ShouldShowInCell" t="b"/>
  </richProperties>
  <richStyles>
    <rSty dxfid="0"/>
    <rSty>
      <rpv i="0">1</rpv>
    </rSty>
    <rSty dxfid="1"/>
    <rSty>
      <rpv i="1">1</rpv>
    </rSty>
    <rSty>
      <rpv i="2">1</rpv>
    </rSty>
    <rSty dxfid="2"/>
  </richStyles>
</richStyleShee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missieregistratie.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B1:AJ436"/>
  <sheetViews>
    <sheetView tabSelected="1" zoomScale="80" zoomScaleNormal="80" workbookViewId="0">
      <selection activeCell="H397" sqref="H397"/>
    </sheetView>
  </sheetViews>
  <sheetFormatPr defaultColWidth="6.140625" defaultRowHeight="12.75" x14ac:dyDescent="0.2"/>
  <cols>
    <col min="1" max="1" width="4.7109375" style="1" customWidth="1"/>
    <col min="2" max="2" width="29.140625" style="1" customWidth="1"/>
    <col min="3" max="3" width="40.42578125" style="1" bestFit="1" customWidth="1"/>
    <col min="4" max="4" width="16" style="1" customWidth="1"/>
    <col min="5" max="5" width="14.42578125" style="1" bestFit="1" customWidth="1"/>
    <col min="6" max="7" width="14.140625" style="1" customWidth="1"/>
    <col min="8" max="8" width="14.140625" style="1" bestFit="1" customWidth="1"/>
    <col min="9" max="9" width="14.140625" style="1" customWidth="1"/>
    <col min="10" max="10" width="15.7109375" style="1" bestFit="1" customWidth="1"/>
    <col min="11" max="11" width="14.140625" style="1" bestFit="1" customWidth="1"/>
    <col min="12" max="13" width="14.140625" style="1" customWidth="1"/>
    <col min="14" max="16" width="14.140625" style="1" bestFit="1" customWidth="1"/>
    <col min="17" max="17" width="6.140625" style="1"/>
    <col min="18" max="18" width="17.7109375" style="1" bestFit="1" customWidth="1"/>
    <col min="19" max="19" width="6.5703125" style="1" bestFit="1" customWidth="1"/>
    <col min="20" max="20" width="7.85546875" style="1" bestFit="1" customWidth="1"/>
    <col min="21" max="21" width="6.85546875" style="1" bestFit="1" customWidth="1"/>
    <col min="22" max="25" width="6.5703125" style="1" bestFit="1" customWidth="1"/>
    <col min="26" max="26" width="7.28515625" style="1" bestFit="1" customWidth="1"/>
    <col min="27" max="27" width="6.5703125" style="1" bestFit="1" customWidth="1"/>
    <col min="28" max="16384" width="6.140625" style="1"/>
  </cols>
  <sheetData>
    <row r="1" spans="2:16" s="3" customFormat="1" ht="36.6" customHeight="1" x14ac:dyDescent="0.2">
      <c r="B1" s="56" t="s">
        <v>23</v>
      </c>
      <c r="C1" s="56"/>
      <c r="D1" s="56"/>
      <c r="E1" s="56"/>
      <c r="F1" s="56"/>
      <c r="G1" s="56"/>
      <c r="H1" s="56"/>
      <c r="I1" s="56"/>
      <c r="J1" s="56"/>
      <c r="K1" s="56"/>
      <c r="L1" s="56"/>
      <c r="M1" s="56"/>
      <c r="N1" s="56"/>
      <c r="O1" s="56"/>
      <c r="P1" s="56"/>
    </row>
    <row r="3" spans="2:16" s="2" customFormat="1" ht="15" x14ac:dyDescent="0.25">
      <c r="B3" s="20" t="s">
        <v>35</v>
      </c>
      <c r="C3" s="20" t="s">
        <v>36</v>
      </c>
      <c r="D3" s="20" t="s">
        <v>0</v>
      </c>
      <c r="E3" s="20" t="s">
        <v>1</v>
      </c>
      <c r="F3" s="20" t="s">
        <v>2</v>
      </c>
      <c r="G3" s="20" t="s">
        <v>3</v>
      </c>
      <c r="H3" s="46" t="s">
        <v>7</v>
      </c>
      <c r="I3" s="44" t="s">
        <v>11</v>
      </c>
      <c r="J3" s="20" t="s">
        <v>37</v>
      </c>
      <c r="K3" s="20" t="s">
        <v>38</v>
      </c>
      <c r="L3" s="20" t="s">
        <v>39</v>
      </c>
      <c r="M3" s="20" t="s">
        <v>40</v>
      </c>
      <c r="N3" s="20" t="s">
        <v>41</v>
      </c>
      <c r="O3" s="20" t="s">
        <v>42</v>
      </c>
      <c r="P3" s="20" t="s">
        <v>43</v>
      </c>
    </row>
    <row r="4" spans="2:16" ht="15" hidden="1" x14ac:dyDescent="0.25">
      <c r="B4" s="18" t="s">
        <v>8</v>
      </c>
      <c r="C4" s="18" t="s">
        <v>44</v>
      </c>
      <c r="D4" s="39"/>
      <c r="E4" s="39"/>
      <c r="F4" s="39"/>
      <c r="G4" s="39"/>
      <c r="H4" s="40">
        <v>13.766970858980899</v>
      </c>
      <c r="I4" s="40">
        <v>12.8211620017026</v>
      </c>
      <c r="J4" s="40">
        <v>12.0675840224238</v>
      </c>
      <c r="K4" s="40">
        <v>11.1596746123441</v>
      </c>
      <c r="L4" s="40">
        <v>16.475499936600201</v>
      </c>
      <c r="M4" s="40">
        <v>28.707843480226899</v>
      </c>
      <c r="N4" s="40">
        <v>36.046472178553302</v>
      </c>
      <c r="O4" s="39"/>
      <c r="P4" s="39"/>
    </row>
    <row r="5" spans="2:16" ht="15" hidden="1" x14ac:dyDescent="0.25">
      <c r="B5" s="18" t="s">
        <v>8</v>
      </c>
      <c r="C5" s="18" t="s">
        <v>45</v>
      </c>
      <c r="D5" s="39"/>
      <c r="E5" s="39"/>
      <c r="F5" s="39"/>
      <c r="G5" s="41">
        <v>5.5418373140520902</v>
      </c>
      <c r="H5" s="39"/>
      <c r="I5" s="42"/>
      <c r="J5" s="42"/>
      <c r="K5" s="42"/>
      <c r="L5" s="42"/>
      <c r="M5" s="40">
        <v>50.0692850491005</v>
      </c>
      <c r="N5" s="40">
        <v>72.386182714189701</v>
      </c>
      <c r="O5" s="41">
        <v>39.157355644021827</v>
      </c>
      <c r="P5" s="42"/>
    </row>
    <row r="6" spans="2:16" ht="15" hidden="1" x14ac:dyDescent="0.25">
      <c r="B6" s="18" t="s">
        <v>8</v>
      </c>
      <c r="C6" s="18" t="s">
        <v>47</v>
      </c>
      <c r="D6" s="39"/>
      <c r="E6" s="39"/>
      <c r="F6" s="41">
        <v>2469339.57699179</v>
      </c>
      <c r="G6" s="41">
        <v>2943502.0544834202</v>
      </c>
      <c r="H6" s="41">
        <v>5031133.3007023903</v>
      </c>
      <c r="I6" s="40">
        <v>6676451.3669609204</v>
      </c>
      <c r="J6" s="40">
        <v>8715232.6582960505</v>
      </c>
      <c r="K6" s="40">
        <v>5016689.8867506599</v>
      </c>
      <c r="L6" s="40">
        <v>5790482.7926121801</v>
      </c>
      <c r="M6" s="40">
        <v>9474465.5834563207</v>
      </c>
      <c r="N6" s="40">
        <v>10900509.595581699</v>
      </c>
      <c r="O6" s="41">
        <v>5624145.9398402655</v>
      </c>
      <c r="P6" s="41">
        <v>3766535.786165393</v>
      </c>
    </row>
    <row r="7" spans="2:16" ht="15" hidden="1" x14ac:dyDescent="0.25">
      <c r="B7" s="18" t="s">
        <v>8</v>
      </c>
      <c r="C7" s="18" t="s">
        <v>17</v>
      </c>
      <c r="D7" s="41">
        <v>2237330.0581446001</v>
      </c>
      <c r="E7" s="41">
        <v>2004281.94345466</v>
      </c>
      <c r="F7" s="41">
        <v>1803568.1467707099</v>
      </c>
      <c r="G7" s="40">
        <v>1366391.64505526</v>
      </c>
      <c r="H7" s="41">
        <v>1212984.6808941099</v>
      </c>
      <c r="I7" s="41">
        <v>775712.27850093995</v>
      </c>
      <c r="J7" s="41">
        <v>749688.30131439597</v>
      </c>
      <c r="K7" s="41">
        <v>675278.36970248399</v>
      </c>
      <c r="L7" s="41">
        <v>783986.196437423</v>
      </c>
      <c r="M7" s="40">
        <v>709026.38793102396</v>
      </c>
      <c r="N7" s="40">
        <v>761493.77568708302</v>
      </c>
      <c r="O7" s="40">
        <v>813450.63162127626</v>
      </c>
      <c r="P7" s="41">
        <v>468409.61009179713</v>
      </c>
    </row>
    <row r="8" spans="2:16" ht="15" hidden="1" x14ac:dyDescent="0.25">
      <c r="B8" s="18" t="s">
        <v>8</v>
      </c>
      <c r="C8" s="18" t="s">
        <v>48</v>
      </c>
      <c r="D8" s="41">
        <v>129.28383861145599</v>
      </c>
      <c r="E8" s="41">
        <v>61.900953405543497</v>
      </c>
      <c r="F8" s="41">
        <v>51.758989696169003</v>
      </c>
      <c r="G8" s="41">
        <v>23.883128228685798</v>
      </c>
      <c r="H8" s="41">
        <v>35.2496946873162</v>
      </c>
      <c r="I8" s="41">
        <v>20.6989540742095</v>
      </c>
      <c r="J8" s="41">
        <v>17.789934492281901</v>
      </c>
      <c r="K8" s="41">
        <v>17.642956720206001</v>
      </c>
      <c r="L8" s="40">
        <v>26.7102054552856</v>
      </c>
      <c r="M8" s="40">
        <v>89.808420955615702</v>
      </c>
      <c r="N8" s="40">
        <v>110.937117439708</v>
      </c>
      <c r="O8" s="40">
        <v>64.730149406764895</v>
      </c>
      <c r="P8" s="42"/>
    </row>
    <row r="9" spans="2:16" ht="15" hidden="1" x14ac:dyDescent="0.25">
      <c r="B9" s="18" t="s">
        <v>8</v>
      </c>
      <c r="C9" s="18" t="s">
        <v>49</v>
      </c>
      <c r="D9" s="39"/>
      <c r="E9" s="39"/>
      <c r="F9" s="41">
        <v>1913.46806857259</v>
      </c>
      <c r="G9" s="39"/>
      <c r="H9" s="39"/>
      <c r="I9" s="41">
        <v>1398.3432476149701</v>
      </c>
      <c r="J9" s="41">
        <v>1943.6959402616001</v>
      </c>
      <c r="K9" s="41">
        <v>1297.8495578449799</v>
      </c>
      <c r="L9" s="41">
        <v>1797.73128382961</v>
      </c>
      <c r="M9" s="40">
        <v>1675.15543338154</v>
      </c>
      <c r="N9" s="40">
        <v>1890.60083693452</v>
      </c>
      <c r="O9" s="40">
        <v>1682.9883015735898</v>
      </c>
      <c r="P9" s="40">
        <v>1011.9557789308468</v>
      </c>
    </row>
    <row r="10" spans="2:16" ht="15" hidden="1" x14ac:dyDescent="0.25">
      <c r="B10" s="18" t="s">
        <v>8</v>
      </c>
      <c r="C10" s="18" t="s">
        <v>50</v>
      </c>
      <c r="D10" s="41">
        <v>9275.3810400000002</v>
      </c>
      <c r="E10" s="41">
        <v>9987.16037237829</v>
      </c>
      <c r="F10" s="40">
        <v>11409.598060927199</v>
      </c>
      <c r="G10" s="41">
        <v>5721.3355574624102</v>
      </c>
      <c r="H10" s="41">
        <v>7325.2625885217403</v>
      </c>
      <c r="I10" s="41">
        <v>5387.7643035941901</v>
      </c>
      <c r="J10" s="41">
        <v>7570.9750174064902</v>
      </c>
      <c r="K10" s="41">
        <v>4068.7723476594701</v>
      </c>
      <c r="L10" s="41">
        <v>9136.4472881406109</v>
      </c>
      <c r="M10" s="41">
        <v>8915.6184334710506</v>
      </c>
      <c r="N10" s="41">
        <v>10230.0078678104</v>
      </c>
      <c r="O10" s="41">
        <v>9151.6507047256036</v>
      </c>
      <c r="P10" s="41">
        <v>5853.3429987977452</v>
      </c>
    </row>
    <row r="11" spans="2:16" ht="15" hidden="1" x14ac:dyDescent="0.25">
      <c r="B11" s="18" t="s">
        <v>8</v>
      </c>
      <c r="C11" s="18" t="s">
        <v>51</v>
      </c>
      <c r="D11" s="39"/>
      <c r="E11" s="41">
        <v>1462.80731714423</v>
      </c>
      <c r="F11" s="40">
        <v>605.24109114620501</v>
      </c>
      <c r="G11" s="40">
        <v>116.650868619932</v>
      </c>
      <c r="H11" s="42"/>
      <c r="I11" s="40">
        <v>23.695653961163298</v>
      </c>
      <c r="J11" s="40">
        <v>22.0675493881918</v>
      </c>
      <c r="K11" s="40">
        <v>13.6967998197445</v>
      </c>
      <c r="L11" s="40">
        <v>19.7701219145609</v>
      </c>
      <c r="M11" s="40">
        <v>21.122966870385099</v>
      </c>
      <c r="N11" s="40">
        <v>7.3920203100140203</v>
      </c>
      <c r="O11" s="42"/>
      <c r="P11" s="40">
        <v>9.1817493413101108</v>
      </c>
    </row>
    <row r="12" spans="2:16" ht="15" hidden="1" x14ac:dyDescent="0.25">
      <c r="B12" s="18" t="s">
        <v>8</v>
      </c>
      <c r="C12" s="18" t="s">
        <v>52</v>
      </c>
      <c r="D12" s="39"/>
      <c r="E12" s="40">
        <v>207698.24156279099</v>
      </c>
      <c r="F12" s="40">
        <v>211996.59367470199</v>
      </c>
      <c r="G12" s="40">
        <v>148687.21511096499</v>
      </c>
      <c r="H12" s="40">
        <v>182248.82506878601</v>
      </c>
      <c r="I12" s="40">
        <v>156834.162064209</v>
      </c>
      <c r="J12" s="40">
        <v>195826.41575890101</v>
      </c>
      <c r="K12" s="40">
        <v>125728.395207401</v>
      </c>
      <c r="L12" s="40">
        <v>156701.089628366</v>
      </c>
      <c r="M12" s="40">
        <v>172754.87218759101</v>
      </c>
      <c r="N12" s="40">
        <v>192447.075360705</v>
      </c>
      <c r="O12" s="40">
        <v>187406.44983105184</v>
      </c>
      <c r="P12" s="40">
        <v>110510.083021477</v>
      </c>
    </row>
    <row r="13" spans="2:16" ht="15" hidden="1" x14ac:dyDescent="0.25">
      <c r="B13" s="18" t="s">
        <v>8</v>
      </c>
      <c r="C13" s="18" t="s">
        <v>53</v>
      </c>
      <c r="D13" s="39"/>
      <c r="E13" s="39"/>
      <c r="F13" s="39"/>
      <c r="G13" s="42"/>
      <c r="H13" s="42"/>
      <c r="I13" s="42"/>
      <c r="J13" s="42"/>
      <c r="K13" s="42"/>
      <c r="L13" s="42"/>
      <c r="M13" s="40">
        <v>14.8009378616583</v>
      </c>
      <c r="N13" s="42"/>
      <c r="O13" s="42"/>
      <c r="P13" s="42"/>
    </row>
    <row r="14" spans="2:16" ht="15" hidden="1" x14ac:dyDescent="0.25">
      <c r="B14" s="18" t="s">
        <v>8</v>
      </c>
      <c r="C14" s="18" t="s">
        <v>54</v>
      </c>
      <c r="D14" s="42"/>
      <c r="E14" s="42"/>
      <c r="F14" s="42"/>
      <c r="G14" s="42"/>
      <c r="H14" s="42"/>
      <c r="I14" s="42"/>
      <c r="J14" s="42"/>
      <c r="K14" s="42"/>
      <c r="L14" s="42"/>
      <c r="M14" s="40">
        <v>26.5051892948367</v>
      </c>
      <c r="N14" s="40">
        <v>53.600099937175699</v>
      </c>
      <c r="O14" s="42"/>
      <c r="P14" s="42"/>
    </row>
    <row r="15" spans="2:16" ht="15" hidden="1" x14ac:dyDescent="0.25">
      <c r="B15" s="18" t="s">
        <v>8</v>
      </c>
      <c r="C15" s="18" t="s">
        <v>55</v>
      </c>
      <c r="D15" s="40">
        <v>85.688599612235294</v>
      </c>
      <c r="E15" s="40">
        <v>248.069967115027</v>
      </c>
      <c r="F15" s="40">
        <v>199.94435462609101</v>
      </c>
      <c r="G15" s="40">
        <v>92.447456347617802</v>
      </c>
      <c r="H15" s="40">
        <v>168.10304563117401</v>
      </c>
      <c r="I15" s="40">
        <v>132.32287782136299</v>
      </c>
      <c r="J15" s="40">
        <v>159.38850027628899</v>
      </c>
      <c r="K15" s="40">
        <v>89.713942476532907</v>
      </c>
      <c r="L15" s="40">
        <v>140.94956085229501</v>
      </c>
      <c r="M15" s="40">
        <v>169.33153836698401</v>
      </c>
      <c r="N15" s="40">
        <v>253.27935920402501</v>
      </c>
      <c r="O15" s="40">
        <v>126.75900363407514</v>
      </c>
      <c r="P15" s="42"/>
    </row>
    <row r="16" spans="2:16" ht="15" hidden="1" x14ac:dyDescent="0.25">
      <c r="B16" s="18" t="s">
        <v>8</v>
      </c>
      <c r="C16" s="18" t="s">
        <v>56</v>
      </c>
      <c r="D16" s="40">
        <v>96.765829965230097</v>
      </c>
      <c r="E16" s="40">
        <v>265.57484722130903</v>
      </c>
      <c r="F16" s="40">
        <v>233.08138245610601</v>
      </c>
      <c r="G16" s="40">
        <v>104.412553482955</v>
      </c>
      <c r="H16" s="40">
        <v>169.00443276121999</v>
      </c>
      <c r="I16" s="40">
        <v>144.383869593014</v>
      </c>
      <c r="J16" s="40">
        <v>174.50077025351499</v>
      </c>
      <c r="K16" s="40">
        <v>105.328469567395</v>
      </c>
      <c r="L16" s="40">
        <v>163.314863678145</v>
      </c>
      <c r="M16" s="40">
        <v>199.89470273175201</v>
      </c>
      <c r="N16" s="40">
        <v>295.18455058478497</v>
      </c>
      <c r="O16" s="40">
        <v>134.37654495650429</v>
      </c>
      <c r="P16" s="42"/>
    </row>
    <row r="17" spans="2:16" ht="15" hidden="1" x14ac:dyDescent="0.25">
      <c r="B17" s="18" t="s">
        <v>8</v>
      </c>
      <c r="C17" s="18" t="s">
        <v>57</v>
      </c>
      <c r="D17" s="40">
        <v>159.99974788207501</v>
      </c>
      <c r="E17" s="40">
        <v>372.82425783534399</v>
      </c>
      <c r="F17" s="40">
        <v>307.425995357359</v>
      </c>
      <c r="G17" s="40">
        <v>150.161140270799</v>
      </c>
      <c r="H17" s="40">
        <v>227.350649901559</v>
      </c>
      <c r="I17" s="40">
        <v>186.390136642671</v>
      </c>
      <c r="J17" s="40">
        <v>209.024511053456</v>
      </c>
      <c r="K17" s="40">
        <v>118.262132896263</v>
      </c>
      <c r="L17" s="40">
        <v>186.70898646982101</v>
      </c>
      <c r="M17" s="40">
        <v>256.29484889350999</v>
      </c>
      <c r="N17" s="40">
        <v>384.82206330505397</v>
      </c>
      <c r="O17" s="40">
        <v>158.25873645091855</v>
      </c>
      <c r="P17" s="39"/>
    </row>
    <row r="18" spans="2:16" ht="15" hidden="1" x14ac:dyDescent="0.25">
      <c r="B18" s="18" t="s">
        <v>8</v>
      </c>
      <c r="C18" s="18" t="s">
        <v>58</v>
      </c>
      <c r="D18" s="40">
        <v>82.920384084149006</v>
      </c>
      <c r="E18" s="41">
        <v>235.326600751271</v>
      </c>
      <c r="F18" s="40">
        <v>209.65354075451</v>
      </c>
      <c r="G18" s="40">
        <v>101.98207670577899</v>
      </c>
      <c r="H18" s="40">
        <v>166.11139442580301</v>
      </c>
      <c r="I18" s="40">
        <v>141.07034601265201</v>
      </c>
      <c r="J18" s="40">
        <v>168.41204168034801</v>
      </c>
      <c r="K18" s="40">
        <v>95.833836634007795</v>
      </c>
      <c r="L18" s="40">
        <v>138.964365297716</v>
      </c>
      <c r="M18" s="40">
        <v>176.78509253771901</v>
      </c>
      <c r="N18" s="40">
        <v>234.939911059341</v>
      </c>
      <c r="O18" s="40">
        <v>121.9138177280097</v>
      </c>
      <c r="P18" s="42"/>
    </row>
    <row r="19" spans="2:16" ht="15" hidden="1" x14ac:dyDescent="0.25">
      <c r="B19" s="18" t="s">
        <v>8</v>
      </c>
      <c r="C19" s="18" t="s">
        <v>59</v>
      </c>
      <c r="D19" s="40">
        <v>57.907206776800599</v>
      </c>
      <c r="E19" s="40">
        <v>152.20697517676899</v>
      </c>
      <c r="F19" s="40">
        <v>140.70371747322901</v>
      </c>
      <c r="G19" s="40">
        <v>67.048569567931906</v>
      </c>
      <c r="H19" s="40">
        <v>95.522652766148894</v>
      </c>
      <c r="I19" s="40">
        <v>89.366805169687794</v>
      </c>
      <c r="J19" s="40">
        <v>100.18602683583801</v>
      </c>
      <c r="K19" s="40">
        <v>54.151381364607403</v>
      </c>
      <c r="L19" s="40">
        <v>86.770024630911294</v>
      </c>
      <c r="M19" s="40">
        <v>159.88253142193199</v>
      </c>
      <c r="N19" s="40">
        <v>270.68686576299598</v>
      </c>
      <c r="O19" s="40">
        <v>104.52674514359582</v>
      </c>
      <c r="P19" s="42"/>
    </row>
    <row r="20" spans="2:16" ht="15" hidden="1" x14ac:dyDescent="0.25">
      <c r="B20" s="18" t="s">
        <v>8</v>
      </c>
      <c r="C20" s="18" t="s">
        <v>60</v>
      </c>
      <c r="D20" s="39"/>
      <c r="E20" s="39"/>
      <c r="F20" s="42"/>
      <c r="G20" s="39"/>
      <c r="H20" s="41">
        <v>261.45506717570998</v>
      </c>
      <c r="I20" s="40">
        <v>426.03118915428502</v>
      </c>
      <c r="J20" s="40">
        <v>604.18258112706599</v>
      </c>
      <c r="K20" s="40">
        <v>363.43281957984101</v>
      </c>
      <c r="L20" s="40">
        <v>372.62436880177899</v>
      </c>
      <c r="M20" s="40">
        <v>558.45925427269401</v>
      </c>
      <c r="N20" s="40">
        <v>646.26124060185896</v>
      </c>
      <c r="O20" s="40">
        <v>417.18946385570706</v>
      </c>
      <c r="P20" s="40">
        <v>249.57896623478061</v>
      </c>
    </row>
    <row r="21" spans="2:16" ht="15" hidden="1" x14ac:dyDescent="0.25">
      <c r="B21" s="18" t="s">
        <v>8</v>
      </c>
      <c r="C21" s="18" t="s">
        <v>61</v>
      </c>
      <c r="D21" s="39"/>
      <c r="E21" s="41">
        <v>504826.682344186</v>
      </c>
      <c r="F21" s="41">
        <v>414693.727676821</v>
      </c>
      <c r="G21" s="41">
        <v>154729.997423675</v>
      </c>
      <c r="H21" s="41">
        <v>205013.178791616</v>
      </c>
      <c r="I21" s="40">
        <v>178214.935517676</v>
      </c>
      <c r="J21" s="40">
        <v>204166.84933590301</v>
      </c>
      <c r="K21" s="40">
        <v>150845.472618436</v>
      </c>
      <c r="L21" s="40">
        <v>187098.43976353199</v>
      </c>
      <c r="M21" s="40">
        <v>61372.529425023502</v>
      </c>
      <c r="N21" s="40">
        <v>83524.876768886897</v>
      </c>
      <c r="O21" s="42"/>
      <c r="P21" s="42"/>
    </row>
    <row r="22" spans="2:16" ht="15" hidden="1" x14ac:dyDescent="0.25">
      <c r="B22" s="18" t="s">
        <v>8</v>
      </c>
      <c r="C22" s="18" t="s">
        <v>62</v>
      </c>
      <c r="D22" s="41">
        <v>3508.8704080000002</v>
      </c>
      <c r="E22" s="41">
        <v>2928.3345236358</v>
      </c>
      <c r="F22" s="41">
        <v>2360.5994988583998</v>
      </c>
      <c r="G22" s="40">
        <v>4241.8808367379397</v>
      </c>
      <c r="H22" s="40">
        <v>1570.64534362781</v>
      </c>
      <c r="I22" s="40">
        <v>1803.4865791802599</v>
      </c>
      <c r="J22" s="40">
        <v>2826.0821334369898</v>
      </c>
      <c r="K22" s="40">
        <v>1855.3474643270899</v>
      </c>
      <c r="L22" s="40">
        <v>1805.4318086839</v>
      </c>
      <c r="M22" s="40">
        <v>1416.4641531188699</v>
      </c>
      <c r="N22" s="40">
        <v>1372.01091803862</v>
      </c>
      <c r="O22" s="40">
        <v>970.9965848113585</v>
      </c>
      <c r="P22" s="40">
        <v>561.44222529447268</v>
      </c>
    </row>
    <row r="23" spans="2:16" ht="15" hidden="1" x14ac:dyDescent="0.25">
      <c r="B23" s="18" t="s">
        <v>8</v>
      </c>
      <c r="C23" s="18" t="s">
        <v>63</v>
      </c>
      <c r="D23" s="42"/>
      <c r="E23" s="42"/>
      <c r="F23" s="42"/>
      <c r="G23" s="42"/>
      <c r="H23" s="42"/>
      <c r="I23" s="40">
        <v>969.32842935290103</v>
      </c>
      <c r="J23" s="40">
        <v>1424.0317938344799</v>
      </c>
      <c r="K23" s="40">
        <v>1010.00690746795</v>
      </c>
      <c r="L23" s="40">
        <v>1818.4709211015099</v>
      </c>
      <c r="M23" s="40">
        <v>2145.1119881049599</v>
      </c>
      <c r="N23" s="40">
        <v>2204.0018000170799</v>
      </c>
      <c r="O23" s="40">
        <v>1647.4380148616883</v>
      </c>
      <c r="P23" s="42"/>
    </row>
    <row r="24" spans="2:16" ht="15" hidden="1" x14ac:dyDescent="0.25">
      <c r="B24" s="18" t="s">
        <v>8</v>
      </c>
      <c r="C24" s="18" t="s">
        <v>69</v>
      </c>
      <c r="D24" s="42"/>
      <c r="E24" s="40">
        <v>247.95819995809001</v>
      </c>
      <c r="F24" s="42"/>
      <c r="G24" s="42"/>
      <c r="H24" s="42"/>
      <c r="I24" s="40">
        <v>358.45268560272802</v>
      </c>
      <c r="J24" s="40">
        <v>62.196506454701101</v>
      </c>
      <c r="K24" s="42"/>
      <c r="L24" s="40">
        <v>32.792038712785804</v>
      </c>
      <c r="M24" s="40">
        <v>13.8840684463859</v>
      </c>
      <c r="N24" s="40">
        <v>5.69385328892103</v>
      </c>
      <c r="O24" s="40">
        <v>8.0744894694503682</v>
      </c>
      <c r="P24" s="42"/>
    </row>
    <row r="25" spans="2:16" ht="15" hidden="1" x14ac:dyDescent="0.25">
      <c r="B25" s="18" t="s">
        <v>8</v>
      </c>
      <c r="C25" s="18" t="s">
        <v>70</v>
      </c>
      <c r="D25" s="40">
        <v>1047.17863519906</v>
      </c>
      <c r="E25" s="41">
        <v>1151.1944585154199</v>
      </c>
      <c r="F25" s="41">
        <v>904.39236425031697</v>
      </c>
      <c r="G25" s="40">
        <v>258.62565607012101</v>
      </c>
      <c r="H25" s="40">
        <v>665.67239020823797</v>
      </c>
      <c r="I25" s="40">
        <v>286.05640317224498</v>
      </c>
      <c r="J25" s="40">
        <v>347.97161309788999</v>
      </c>
      <c r="K25" s="40">
        <v>329.18738033244603</v>
      </c>
      <c r="L25" s="40">
        <v>314.49851581149301</v>
      </c>
      <c r="M25" s="40">
        <v>407.25758263116302</v>
      </c>
      <c r="N25" s="40">
        <v>427.02269123141201</v>
      </c>
      <c r="O25" s="42"/>
      <c r="P25" s="42"/>
    </row>
    <row r="26" spans="2:16" ht="15" hidden="1" x14ac:dyDescent="0.25">
      <c r="B26" s="18" t="s">
        <v>8</v>
      </c>
      <c r="C26" s="18" t="s">
        <v>71</v>
      </c>
      <c r="D26" s="39"/>
      <c r="E26" s="42"/>
      <c r="F26" s="42"/>
      <c r="G26" s="42"/>
      <c r="H26" s="39"/>
      <c r="I26" s="42"/>
      <c r="J26" s="40">
        <v>26.8844799011102</v>
      </c>
      <c r="K26" s="40">
        <v>129.48530458663399</v>
      </c>
      <c r="L26" s="40">
        <v>71.830942774621604</v>
      </c>
      <c r="M26" s="40">
        <v>51.860963779341603</v>
      </c>
      <c r="N26" s="40">
        <v>93.510187178213599</v>
      </c>
      <c r="O26" s="41">
        <v>77.471036828360553</v>
      </c>
      <c r="P26" s="40">
        <v>35.373723959394532</v>
      </c>
    </row>
    <row r="27" spans="2:16" ht="15" hidden="1" x14ac:dyDescent="0.25">
      <c r="B27" s="18" t="s">
        <v>8</v>
      </c>
      <c r="C27" s="18" t="s">
        <v>72</v>
      </c>
      <c r="D27" s="41">
        <v>32592.58656</v>
      </c>
      <c r="E27" s="40">
        <v>32828.4171498262</v>
      </c>
      <c r="F27" s="40">
        <v>14402.9257188952</v>
      </c>
      <c r="G27" s="41">
        <v>15452.4661139525</v>
      </c>
      <c r="H27" s="41">
        <v>18224.552501455801</v>
      </c>
      <c r="I27" s="40">
        <v>17597.499505653701</v>
      </c>
      <c r="J27" s="40">
        <v>20512.869596396999</v>
      </c>
      <c r="K27" s="40">
        <v>14823.2552163038</v>
      </c>
      <c r="L27" s="40">
        <v>13820.3058933558</v>
      </c>
      <c r="M27" s="40">
        <v>21308.441649190201</v>
      </c>
      <c r="N27" s="40">
        <v>23347.253114127601</v>
      </c>
      <c r="O27" s="40">
        <v>12774.923689842642</v>
      </c>
      <c r="P27" s="40">
        <v>8672.7813560803588</v>
      </c>
    </row>
    <row r="28" spans="2:16" ht="15" hidden="1" x14ac:dyDescent="0.25">
      <c r="B28" s="18" t="s">
        <v>8</v>
      </c>
      <c r="C28" s="18" t="s">
        <v>73</v>
      </c>
      <c r="D28" s="41">
        <v>82.891304364875296</v>
      </c>
      <c r="E28" s="40">
        <v>258.50678458981503</v>
      </c>
      <c r="F28" s="40">
        <v>256.354322230121</v>
      </c>
      <c r="G28" s="40">
        <v>109.12535816701499</v>
      </c>
      <c r="H28" s="41">
        <v>168.001277529871</v>
      </c>
      <c r="I28" s="40">
        <v>131.01073607581699</v>
      </c>
      <c r="J28" s="40">
        <v>208.294275554829</v>
      </c>
      <c r="K28" s="40">
        <v>125.443601955509</v>
      </c>
      <c r="L28" s="40">
        <v>190.51651386124101</v>
      </c>
      <c r="M28" s="40">
        <v>229.817295754133</v>
      </c>
      <c r="N28" s="40">
        <v>325.43881802686798</v>
      </c>
      <c r="O28" s="40">
        <v>163.22302206437817</v>
      </c>
      <c r="P28" s="42"/>
    </row>
    <row r="29" spans="2:16" ht="15" hidden="1" x14ac:dyDescent="0.25">
      <c r="B29" s="18" t="s">
        <v>8</v>
      </c>
      <c r="C29" s="18" t="s">
        <v>74</v>
      </c>
      <c r="D29" s="41">
        <v>25409.605925775799</v>
      </c>
      <c r="E29" s="40">
        <v>19165.081684646801</v>
      </c>
      <c r="F29" s="42"/>
      <c r="G29" s="40">
        <v>3500.0932883318301</v>
      </c>
      <c r="H29" s="40">
        <v>7467.8945093887196</v>
      </c>
      <c r="I29" s="42"/>
      <c r="J29" s="42"/>
      <c r="K29" s="42"/>
      <c r="L29" s="42"/>
      <c r="M29" s="42"/>
      <c r="N29" s="40">
        <v>6492.6413496068099</v>
      </c>
      <c r="O29" s="42"/>
      <c r="P29" s="42"/>
    </row>
    <row r="30" spans="2:16" ht="15" hidden="1" x14ac:dyDescent="0.25">
      <c r="B30" s="18" t="s">
        <v>8</v>
      </c>
      <c r="C30" s="18" t="s">
        <v>75</v>
      </c>
      <c r="D30" s="39"/>
      <c r="E30" s="42"/>
      <c r="F30" s="42"/>
      <c r="G30" s="42"/>
      <c r="H30" s="42"/>
      <c r="I30" s="42"/>
      <c r="J30" s="42"/>
      <c r="K30" s="42"/>
      <c r="L30" s="40">
        <v>55.8238020656554</v>
      </c>
      <c r="M30" s="40">
        <v>60.819717043437201</v>
      </c>
      <c r="N30" s="40">
        <v>20.538600747271801</v>
      </c>
      <c r="O30" s="40">
        <v>16.557724295341323</v>
      </c>
      <c r="P30" s="40">
        <v>14.830347655081567</v>
      </c>
    </row>
    <row r="31" spans="2:16" ht="15" hidden="1" x14ac:dyDescent="0.25">
      <c r="B31" s="18" t="s">
        <v>8</v>
      </c>
      <c r="C31" s="18" t="s">
        <v>5</v>
      </c>
      <c r="D31" s="39"/>
      <c r="E31" s="41">
        <v>153938880.670082</v>
      </c>
      <c r="F31" s="41">
        <v>89804708.912888393</v>
      </c>
      <c r="G31" s="41">
        <v>111670502.03457899</v>
      </c>
      <c r="H31" s="40">
        <v>134343873.19967899</v>
      </c>
      <c r="I31" s="42"/>
      <c r="J31" s="40">
        <v>128357104.302812</v>
      </c>
      <c r="K31" s="40">
        <v>56321079.167744398</v>
      </c>
      <c r="L31" s="40">
        <v>105051409.860452</v>
      </c>
      <c r="M31" s="40">
        <v>97767447.0800284</v>
      </c>
      <c r="N31" s="40">
        <v>118278000.42802501</v>
      </c>
      <c r="O31" s="40">
        <v>108279147.48177885</v>
      </c>
      <c r="P31" s="40">
        <v>66167358.647129163</v>
      </c>
    </row>
    <row r="32" spans="2:16" ht="15" hidden="1" x14ac:dyDescent="0.25">
      <c r="B32" s="18" t="s">
        <v>8</v>
      </c>
      <c r="C32" s="18" t="s">
        <v>12</v>
      </c>
      <c r="D32" s="39"/>
      <c r="E32" s="39"/>
      <c r="F32" s="41">
        <v>0.25982614602147602</v>
      </c>
      <c r="G32" s="41">
        <v>9.0653909098985505E-2</v>
      </c>
      <c r="H32" s="41">
        <v>0.20562745636912</v>
      </c>
      <c r="I32" s="41">
        <v>9.9410438271567203E-2</v>
      </c>
      <c r="J32" s="41">
        <v>0.30395748500396602</v>
      </c>
      <c r="K32" s="41">
        <v>0.12566523000014401</v>
      </c>
      <c r="L32" s="39"/>
      <c r="M32" s="40">
        <v>0.246890346268412</v>
      </c>
      <c r="N32" s="41">
        <v>0.16384196443841201</v>
      </c>
      <c r="O32" s="39"/>
      <c r="P32" s="39"/>
    </row>
    <row r="33" spans="2:16" ht="15" hidden="1" x14ac:dyDescent="0.25">
      <c r="B33" s="18" t="s">
        <v>8</v>
      </c>
      <c r="C33" s="18" t="s">
        <v>13</v>
      </c>
      <c r="D33" s="39"/>
      <c r="E33" s="42"/>
      <c r="F33" s="41">
        <v>0.294200664489288</v>
      </c>
      <c r="G33" s="40">
        <v>0.11416370058866999</v>
      </c>
      <c r="H33" s="41">
        <v>0.229689266637672</v>
      </c>
      <c r="I33" s="40">
        <v>0.19771837653805399</v>
      </c>
      <c r="J33" s="41">
        <v>0.123647978863153</v>
      </c>
      <c r="K33" s="40">
        <v>0.12864500770016801</v>
      </c>
      <c r="L33" s="39"/>
      <c r="M33" s="40">
        <v>0.38999380843787801</v>
      </c>
      <c r="N33" s="40">
        <v>0.47102731234073197</v>
      </c>
      <c r="O33" s="41">
        <v>0.35520509953865914</v>
      </c>
      <c r="P33" s="39"/>
    </row>
    <row r="34" spans="2:16" ht="15" hidden="1" x14ac:dyDescent="0.25">
      <c r="B34" s="18" t="s">
        <v>8</v>
      </c>
      <c r="C34" s="18" t="s">
        <v>76</v>
      </c>
      <c r="D34" s="39"/>
      <c r="E34" s="39"/>
      <c r="F34" s="42"/>
      <c r="G34" s="42"/>
      <c r="H34" s="40">
        <v>0.37256127062928801</v>
      </c>
      <c r="I34" s="40">
        <v>0.224979780750858</v>
      </c>
      <c r="J34" s="40">
        <v>0.89718009783817199</v>
      </c>
      <c r="K34" s="40">
        <v>0.63807103263889897</v>
      </c>
      <c r="L34" s="40">
        <v>0.67323889656858404</v>
      </c>
      <c r="M34" s="40">
        <v>0.105858259687725</v>
      </c>
      <c r="N34" s="40">
        <v>0.24652331200402799</v>
      </c>
      <c r="O34" s="42"/>
      <c r="P34" s="42"/>
    </row>
    <row r="35" spans="2:16" ht="15" hidden="1" x14ac:dyDescent="0.25">
      <c r="B35" s="18" t="s">
        <v>8</v>
      </c>
      <c r="C35" s="18" t="s">
        <v>77</v>
      </c>
      <c r="D35" s="39"/>
      <c r="E35" s="39"/>
      <c r="F35" s="41">
        <v>9708.2989853244999</v>
      </c>
      <c r="G35" s="39"/>
      <c r="H35" s="39"/>
      <c r="I35" s="39"/>
      <c r="J35" s="39"/>
      <c r="K35" s="39"/>
      <c r="L35" s="39"/>
      <c r="M35" s="42"/>
      <c r="N35" s="42"/>
      <c r="O35" s="39"/>
      <c r="P35" s="39"/>
    </row>
    <row r="36" spans="2:16" ht="15" hidden="1" x14ac:dyDescent="0.25">
      <c r="B36" s="18" t="s">
        <v>8</v>
      </c>
      <c r="C36" s="18" t="s">
        <v>78</v>
      </c>
      <c r="D36" s="39"/>
      <c r="E36" s="39"/>
      <c r="F36" s="42"/>
      <c r="G36" s="42"/>
      <c r="H36" s="39"/>
      <c r="I36" s="41">
        <v>1.1655184349554799</v>
      </c>
      <c r="J36" s="41">
        <v>1.1270604346241699</v>
      </c>
      <c r="K36" s="41">
        <v>1.22892503813561</v>
      </c>
      <c r="L36" s="41">
        <v>1.8501378050467501</v>
      </c>
      <c r="M36" s="40">
        <v>1.2698016122928899</v>
      </c>
      <c r="N36" s="42"/>
      <c r="O36" s="39"/>
      <c r="P36" s="39"/>
    </row>
    <row r="37" spans="2:16" ht="15" hidden="1" x14ac:dyDescent="0.25">
      <c r="B37" s="18" t="s">
        <v>8</v>
      </c>
      <c r="C37" s="18" t="s">
        <v>79</v>
      </c>
      <c r="D37" s="39"/>
      <c r="E37" s="40">
        <v>30.6741958698335</v>
      </c>
      <c r="F37" s="41">
        <v>36.9391037307375</v>
      </c>
      <c r="G37" s="41">
        <v>15.328568174980401</v>
      </c>
      <c r="H37" s="41">
        <v>22.349100928436801</v>
      </c>
      <c r="I37" s="41">
        <v>18.043077707777702</v>
      </c>
      <c r="J37" s="41">
        <v>46.521889022233601</v>
      </c>
      <c r="K37" s="41">
        <v>23.268235239190101</v>
      </c>
      <c r="L37" s="41">
        <v>34.4985066837001</v>
      </c>
      <c r="M37" s="41">
        <v>57.585027837811197</v>
      </c>
      <c r="N37" s="41">
        <v>78.719454977387898</v>
      </c>
      <c r="O37" s="41">
        <v>41.120843268282457</v>
      </c>
      <c r="P37" s="39"/>
    </row>
    <row r="38" spans="2:16" ht="15" hidden="1" x14ac:dyDescent="0.25">
      <c r="B38" s="18" t="s">
        <v>8</v>
      </c>
      <c r="C38" s="18" t="s">
        <v>81</v>
      </c>
      <c r="D38" s="42"/>
      <c r="E38" s="42"/>
      <c r="F38" s="42"/>
      <c r="G38" s="40">
        <v>6.3095414761449202</v>
      </c>
      <c r="H38" s="40">
        <v>2.9757939884626299</v>
      </c>
      <c r="I38" s="40">
        <v>2.0279023272143699</v>
      </c>
      <c r="J38" s="40">
        <v>2.1148640622599801</v>
      </c>
      <c r="K38" s="42"/>
      <c r="L38" s="40">
        <v>1.3237965745731299</v>
      </c>
      <c r="M38" s="40">
        <v>0.83333724922070795</v>
      </c>
      <c r="N38" s="40">
        <v>3.2646058734788101</v>
      </c>
      <c r="O38" s="40">
        <v>0.90890451491370594</v>
      </c>
      <c r="P38" s="41">
        <v>0.42094390144628446</v>
      </c>
    </row>
    <row r="39" spans="2:16" ht="15" hidden="1" x14ac:dyDescent="0.25">
      <c r="B39" s="18" t="s">
        <v>8</v>
      </c>
      <c r="C39" s="18" t="s">
        <v>82</v>
      </c>
      <c r="D39" s="40">
        <v>0.73360913406356398</v>
      </c>
      <c r="E39" s="42"/>
      <c r="F39" s="40">
        <v>0.73882256371676702</v>
      </c>
      <c r="G39" s="40">
        <v>0.54396946400329005</v>
      </c>
      <c r="H39" s="42"/>
      <c r="I39" s="42"/>
      <c r="J39" s="42"/>
      <c r="K39" s="42"/>
      <c r="L39" s="42"/>
      <c r="M39" s="42"/>
      <c r="N39" s="42"/>
      <c r="O39" s="42"/>
      <c r="P39" s="42"/>
    </row>
    <row r="40" spans="2:16" ht="15" hidden="1" x14ac:dyDescent="0.25">
      <c r="B40" s="18" t="s">
        <v>8</v>
      </c>
      <c r="C40" s="18" t="s">
        <v>84</v>
      </c>
      <c r="D40" s="40">
        <v>3.05858832403724</v>
      </c>
      <c r="E40" s="40">
        <v>2.21860317304245</v>
      </c>
      <c r="F40" s="40">
        <v>178.47335873012801</v>
      </c>
      <c r="G40" s="40">
        <v>4.8452196084649497</v>
      </c>
      <c r="H40" s="40">
        <v>4.9613063837268898</v>
      </c>
      <c r="I40" s="42"/>
      <c r="J40" s="40">
        <v>2.1486617526776399</v>
      </c>
      <c r="K40" s="42"/>
      <c r="L40" s="42"/>
      <c r="M40" s="40">
        <v>0.73451591127485205</v>
      </c>
      <c r="N40" s="42"/>
      <c r="O40" s="40">
        <v>3.1207833218405092</v>
      </c>
      <c r="P40" s="42"/>
    </row>
    <row r="41" spans="2:16" ht="15" hidden="1" x14ac:dyDescent="0.25">
      <c r="B41" s="18" t="s">
        <v>8</v>
      </c>
      <c r="C41" s="18" t="s">
        <v>85</v>
      </c>
      <c r="D41" s="42"/>
      <c r="E41" s="42"/>
      <c r="F41" s="42"/>
      <c r="G41" s="40">
        <v>42.937515792389199</v>
      </c>
      <c r="H41" s="42"/>
      <c r="I41" s="40">
        <v>50.3446929035482</v>
      </c>
      <c r="J41" s="42"/>
      <c r="K41" s="40">
        <v>55.918766940970997</v>
      </c>
      <c r="L41" s="40">
        <v>41.9583530693087</v>
      </c>
      <c r="M41" s="40">
        <v>62.017587180475999</v>
      </c>
      <c r="N41" s="40">
        <v>91.491578917041807</v>
      </c>
      <c r="O41" s="42"/>
      <c r="P41" s="39"/>
    </row>
    <row r="42" spans="2:16" ht="15" hidden="1" x14ac:dyDescent="0.25">
      <c r="B42" s="18" t="s">
        <v>8</v>
      </c>
      <c r="C42" s="18" t="s">
        <v>86</v>
      </c>
      <c r="D42" s="42"/>
      <c r="E42" s="40">
        <v>14403.107576320999</v>
      </c>
      <c r="F42" s="40">
        <v>2239.9108421167598</v>
      </c>
      <c r="G42" s="40">
        <v>668.10653913149804</v>
      </c>
      <c r="H42" s="40">
        <v>414.943390480706</v>
      </c>
      <c r="I42" s="40">
        <v>211.74363258401601</v>
      </c>
      <c r="J42" s="40">
        <v>270.80772264276499</v>
      </c>
      <c r="K42" s="40">
        <v>139.710038605107</v>
      </c>
      <c r="L42" s="40">
        <v>359.05500185646002</v>
      </c>
      <c r="M42" s="40">
        <v>303.01652130415403</v>
      </c>
      <c r="N42" s="40">
        <v>326.57458781968802</v>
      </c>
      <c r="O42" s="42"/>
      <c r="P42" s="42"/>
    </row>
    <row r="43" spans="2:16" ht="15" hidden="1" x14ac:dyDescent="0.25">
      <c r="B43" s="18" t="s">
        <v>8</v>
      </c>
      <c r="C43" s="18" t="s">
        <v>87</v>
      </c>
      <c r="D43" s="42"/>
      <c r="E43" s="42"/>
      <c r="F43" s="42"/>
      <c r="G43" s="40">
        <v>236.79363619219001</v>
      </c>
      <c r="H43" s="40">
        <v>116.905472028462</v>
      </c>
      <c r="I43" s="40">
        <v>125.435548440811</v>
      </c>
      <c r="J43" s="40">
        <v>137.21805501576401</v>
      </c>
      <c r="K43" s="40">
        <v>133.55778276734901</v>
      </c>
      <c r="L43" s="40">
        <v>131.45234071484299</v>
      </c>
      <c r="M43" s="40">
        <v>119.659473672031</v>
      </c>
      <c r="N43" s="40">
        <v>182.94083785547301</v>
      </c>
      <c r="O43" s="42"/>
      <c r="P43" s="42"/>
    </row>
    <row r="44" spans="2:16" ht="15" hidden="1" x14ac:dyDescent="0.25">
      <c r="B44" s="18" t="s">
        <v>8</v>
      </c>
      <c r="C44" s="18" t="s">
        <v>88</v>
      </c>
      <c r="D44" s="42"/>
      <c r="E44" s="42"/>
      <c r="F44" s="42"/>
      <c r="G44" s="42"/>
      <c r="H44" s="42"/>
      <c r="I44" s="42"/>
      <c r="J44" s="42"/>
      <c r="K44" s="42"/>
      <c r="L44" s="42"/>
      <c r="M44" s="40">
        <v>30.606273838303899</v>
      </c>
      <c r="N44" s="40">
        <v>43.798509826691998</v>
      </c>
      <c r="O44" s="42"/>
      <c r="P44" s="39"/>
    </row>
    <row r="45" spans="2:16" ht="15" hidden="1" x14ac:dyDescent="0.25">
      <c r="B45" s="18" t="s">
        <v>8</v>
      </c>
      <c r="C45" s="18" t="s">
        <v>89</v>
      </c>
      <c r="D45" s="42"/>
      <c r="E45" s="40">
        <v>531.33300199354198</v>
      </c>
      <c r="F45" s="40">
        <v>141.73320449382399</v>
      </c>
      <c r="G45" s="42"/>
      <c r="H45" s="42"/>
      <c r="I45" s="42"/>
      <c r="J45" s="42"/>
      <c r="K45" s="42"/>
      <c r="L45" s="42"/>
      <c r="M45" s="42"/>
      <c r="N45" s="42"/>
      <c r="O45" s="42"/>
      <c r="P45" s="42"/>
    </row>
    <row r="46" spans="2:16" ht="15" hidden="1" x14ac:dyDescent="0.25">
      <c r="B46" s="18" t="s">
        <v>8</v>
      </c>
      <c r="C46" s="18" t="s">
        <v>90</v>
      </c>
      <c r="D46" s="42"/>
      <c r="E46" s="40">
        <v>343.95066310684399</v>
      </c>
      <c r="F46" s="42"/>
      <c r="G46" s="40">
        <v>49.766776010105303</v>
      </c>
      <c r="H46" s="42"/>
      <c r="I46" s="42"/>
      <c r="J46" s="42"/>
      <c r="K46" s="42"/>
      <c r="L46" s="42"/>
      <c r="M46" s="40">
        <v>47.8707562918609</v>
      </c>
      <c r="N46" s="42"/>
      <c r="O46" s="42"/>
      <c r="P46" s="42"/>
    </row>
    <row r="47" spans="2:16" ht="15" hidden="1" x14ac:dyDescent="0.25">
      <c r="B47" s="18" t="s">
        <v>8</v>
      </c>
      <c r="C47" s="18" t="s">
        <v>91</v>
      </c>
      <c r="D47" s="42"/>
      <c r="E47" s="42"/>
      <c r="F47" s="42"/>
      <c r="G47" s="40">
        <v>291.74929912108701</v>
      </c>
      <c r="H47" s="42"/>
      <c r="I47" s="42"/>
      <c r="J47" s="42"/>
      <c r="K47" s="42"/>
      <c r="L47" s="42"/>
      <c r="M47" s="42"/>
      <c r="N47" s="42"/>
      <c r="O47" s="42"/>
      <c r="P47" s="39"/>
    </row>
    <row r="48" spans="2:16" ht="15" hidden="1" x14ac:dyDescent="0.25">
      <c r="B48" s="18" t="s">
        <v>8</v>
      </c>
      <c r="C48" s="18" t="s">
        <v>92</v>
      </c>
      <c r="D48" s="42"/>
      <c r="E48" s="40">
        <v>23296.5056094504</v>
      </c>
      <c r="F48" s="40">
        <v>50025.520721049899</v>
      </c>
      <c r="G48" s="40">
        <v>8669.6015916147499</v>
      </c>
      <c r="H48" s="40">
        <v>8617.0398204379198</v>
      </c>
      <c r="I48" s="40">
        <v>17816.539539812198</v>
      </c>
      <c r="J48" s="40">
        <v>10430.497676507301</v>
      </c>
      <c r="K48" s="40">
        <v>37478.096803499298</v>
      </c>
      <c r="L48" s="40">
        <v>17196.860281876601</v>
      </c>
      <c r="M48" s="40">
        <v>22661.754002729602</v>
      </c>
      <c r="N48" s="40">
        <v>16638.488379826798</v>
      </c>
      <c r="O48" s="42"/>
      <c r="P48" s="42"/>
    </row>
    <row r="49" spans="2:16" ht="15" hidden="1" x14ac:dyDescent="0.25">
      <c r="B49" s="18" t="s">
        <v>8</v>
      </c>
      <c r="C49" s="18" t="s">
        <v>93</v>
      </c>
      <c r="D49" s="42"/>
      <c r="E49" s="42"/>
      <c r="F49" s="42"/>
      <c r="G49" s="42"/>
      <c r="H49" s="42"/>
      <c r="I49" s="42"/>
      <c r="J49" s="40">
        <v>86.942832042728995</v>
      </c>
      <c r="K49" s="40">
        <v>18.847317194353401</v>
      </c>
      <c r="L49" s="40">
        <v>40.0576883305283</v>
      </c>
      <c r="M49" s="40">
        <v>98.669938464042005</v>
      </c>
      <c r="N49" s="40">
        <v>14.4738827523078</v>
      </c>
      <c r="O49" s="40">
        <v>73.21641647116887</v>
      </c>
      <c r="P49" s="40">
        <v>19.556792212724794</v>
      </c>
    </row>
    <row r="50" spans="2:16" ht="15" hidden="1" x14ac:dyDescent="0.25">
      <c r="B50" s="18" t="s">
        <v>8</v>
      </c>
      <c r="C50" s="18" t="s">
        <v>95</v>
      </c>
      <c r="D50" s="42"/>
      <c r="E50" s="42"/>
      <c r="F50" s="40">
        <v>251.90881959652799</v>
      </c>
      <c r="G50" s="42"/>
      <c r="H50" s="42"/>
      <c r="I50" s="42"/>
      <c r="J50" s="42"/>
      <c r="K50" s="42"/>
      <c r="L50" s="42"/>
      <c r="M50" s="40">
        <v>90.921780630468703</v>
      </c>
      <c r="N50" s="40">
        <v>64.791245663075799</v>
      </c>
      <c r="O50" s="42"/>
      <c r="P50" s="39"/>
    </row>
    <row r="51" spans="2:16" ht="15" hidden="1" x14ac:dyDescent="0.25">
      <c r="B51" s="18" t="s">
        <v>8</v>
      </c>
      <c r="C51" s="18" t="s">
        <v>96</v>
      </c>
      <c r="D51" s="42"/>
      <c r="E51" s="40">
        <v>684.92566660465104</v>
      </c>
      <c r="F51" s="40">
        <v>1211.9740787773801</v>
      </c>
      <c r="G51" s="40">
        <v>198.86968084707701</v>
      </c>
      <c r="H51" s="42"/>
      <c r="I51" s="40">
        <v>63.683104013045799</v>
      </c>
      <c r="J51" s="40">
        <v>43.282731270756599</v>
      </c>
      <c r="K51" s="40">
        <v>90.325547459534107</v>
      </c>
      <c r="L51" s="40">
        <v>21.444883216353599</v>
      </c>
      <c r="M51" s="40">
        <v>22.437610273956299</v>
      </c>
      <c r="N51" s="40">
        <v>21.439721991855802</v>
      </c>
      <c r="O51" s="40">
        <v>18.34260024978726</v>
      </c>
      <c r="P51" s="40">
        <v>7.9329128190833389</v>
      </c>
    </row>
    <row r="52" spans="2:16" ht="15" hidden="1" x14ac:dyDescent="0.25">
      <c r="B52" s="18" t="s">
        <v>8</v>
      </c>
      <c r="C52" s="18" t="s">
        <v>97</v>
      </c>
      <c r="D52" s="42"/>
      <c r="E52" s="42"/>
      <c r="F52" s="40">
        <v>97.308371874289193</v>
      </c>
      <c r="G52" s="42"/>
      <c r="H52" s="42"/>
      <c r="I52" s="42"/>
      <c r="J52" s="42"/>
      <c r="K52" s="42"/>
      <c r="L52" s="42"/>
      <c r="M52" s="42"/>
      <c r="N52" s="42"/>
      <c r="O52" s="42"/>
      <c r="P52" s="42"/>
    </row>
    <row r="53" spans="2:16" ht="15" hidden="1" x14ac:dyDescent="0.25">
      <c r="B53" s="18" t="s">
        <v>8</v>
      </c>
      <c r="C53" s="18" t="s">
        <v>98</v>
      </c>
      <c r="D53" s="39"/>
      <c r="E53" s="39"/>
      <c r="F53" s="39"/>
      <c r="G53" s="39"/>
      <c r="H53" s="42"/>
      <c r="I53" s="42"/>
      <c r="J53" s="40">
        <v>0.82386256587341899</v>
      </c>
      <c r="K53" s="40">
        <v>0.39724513767734831</v>
      </c>
      <c r="L53" s="40">
        <v>0.41322475477612902</v>
      </c>
      <c r="M53" s="40">
        <v>0.20767811037872791</v>
      </c>
      <c r="N53" s="40">
        <v>0.90308837297559397</v>
      </c>
      <c r="O53" s="42"/>
      <c r="P53" s="42"/>
    </row>
    <row r="54" spans="2:16" ht="15" hidden="1" x14ac:dyDescent="0.25">
      <c r="B54" s="18" t="s">
        <v>8</v>
      </c>
      <c r="C54" s="18" t="s">
        <v>99</v>
      </c>
      <c r="D54" s="39"/>
      <c r="E54" s="41">
        <v>81760.544078364706</v>
      </c>
      <c r="F54" s="39"/>
      <c r="G54" s="39"/>
      <c r="H54" s="42"/>
      <c r="I54" s="42"/>
      <c r="J54" s="42"/>
      <c r="K54" s="42"/>
      <c r="L54" s="40">
        <v>25843.7178314251</v>
      </c>
      <c r="M54" s="40">
        <v>34077.469551240101</v>
      </c>
      <c r="N54" s="40">
        <v>27131.420153163399</v>
      </c>
      <c r="O54" s="40">
        <v>30155.659077509186</v>
      </c>
      <c r="P54" s="40">
        <v>20447.623548529282</v>
      </c>
    </row>
    <row r="55" spans="2:16" ht="15" hidden="1" x14ac:dyDescent="0.25">
      <c r="B55" s="18" t="s">
        <v>8</v>
      </c>
      <c r="C55" s="18" t="s">
        <v>100</v>
      </c>
      <c r="D55" s="41">
        <v>0.26705032341572998</v>
      </c>
      <c r="E55" s="39"/>
      <c r="F55" s="39"/>
      <c r="G55" s="39"/>
      <c r="H55" s="42"/>
      <c r="I55" s="42"/>
      <c r="J55" s="42"/>
      <c r="K55" s="40">
        <v>0.26457227509493803</v>
      </c>
      <c r="L55" s="42"/>
      <c r="M55" s="40">
        <v>0.204663000435649</v>
      </c>
      <c r="N55" s="40">
        <v>2.87933868690094E-2</v>
      </c>
      <c r="O55" s="42"/>
      <c r="P55" s="42"/>
    </row>
    <row r="56" spans="2:16" ht="15" hidden="1" x14ac:dyDescent="0.25">
      <c r="B56" s="18" t="s">
        <v>8</v>
      </c>
      <c r="C56" s="18" t="s">
        <v>102</v>
      </c>
      <c r="D56" s="39"/>
      <c r="E56" s="42"/>
      <c r="F56" s="42"/>
      <c r="G56" s="42"/>
      <c r="H56" s="42"/>
      <c r="I56" s="42"/>
      <c r="J56" s="42"/>
      <c r="K56" s="42"/>
      <c r="L56" s="42"/>
      <c r="M56" s="40">
        <v>27.298502696697</v>
      </c>
      <c r="N56" s="42"/>
      <c r="O56" s="39"/>
      <c r="P56" s="39"/>
    </row>
    <row r="57" spans="2:16" ht="15" hidden="1" x14ac:dyDescent="0.25">
      <c r="B57" s="18" t="s">
        <v>8</v>
      </c>
      <c r="C57" s="18" t="s">
        <v>103</v>
      </c>
      <c r="D57" s="41">
        <v>440.29475160824001</v>
      </c>
      <c r="E57" s="40">
        <v>255.47511102852201</v>
      </c>
      <c r="F57" s="40">
        <v>185.18040218992999</v>
      </c>
      <c r="G57" s="40">
        <v>102.14836567934201</v>
      </c>
      <c r="H57" s="40">
        <v>129.30925702620101</v>
      </c>
      <c r="I57" s="40">
        <v>95.204146634613906</v>
      </c>
      <c r="J57" s="40">
        <v>93.125289616403407</v>
      </c>
      <c r="K57" s="40">
        <v>62.772910955397499</v>
      </c>
      <c r="L57" s="40">
        <v>100.049391442342</v>
      </c>
      <c r="M57" s="41">
        <v>146.319696396387</v>
      </c>
      <c r="N57" s="40">
        <v>168.84545230918499</v>
      </c>
      <c r="O57" s="41">
        <v>101.08087789274552</v>
      </c>
      <c r="P57" s="39"/>
    </row>
    <row r="58" spans="2:16" ht="15" hidden="1" x14ac:dyDescent="0.25">
      <c r="B58" s="18" t="s">
        <v>8</v>
      </c>
      <c r="C58" s="18" t="s">
        <v>104</v>
      </c>
      <c r="D58" s="41">
        <v>197.18055713846601</v>
      </c>
      <c r="E58" s="41">
        <v>520.50058720538902</v>
      </c>
      <c r="F58" s="41">
        <v>424.925835680614</v>
      </c>
      <c r="G58" s="40">
        <v>221.20516752024199</v>
      </c>
      <c r="H58" s="40">
        <v>283.86064646941099</v>
      </c>
      <c r="I58" s="40">
        <v>232.58855966938901</v>
      </c>
      <c r="J58" s="40">
        <v>273.55401360135102</v>
      </c>
      <c r="K58" s="40">
        <v>184.11386448191601</v>
      </c>
      <c r="L58" s="40">
        <v>266.28454973170801</v>
      </c>
      <c r="M58" s="40">
        <v>364.08558753156501</v>
      </c>
      <c r="N58" s="40">
        <v>487.30671482000997</v>
      </c>
      <c r="O58" s="40">
        <v>241.66071854986399</v>
      </c>
      <c r="P58" s="42"/>
    </row>
    <row r="59" spans="2:16" ht="15" hidden="1" x14ac:dyDescent="0.25">
      <c r="B59" s="18" t="s">
        <v>8</v>
      </c>
      <c r="C59" s="18" t="s">
        <v>105</v>
      </c>
      <c r="D59" s="42"/>
      <c r="E59" s="42"/>
      <c r="F59" s="42"/>
      <c r="G59" s="42"/>
      <c r="H59" s="40">
        <v>32.000889142185201</v>
      </c>
      <c r="I59" s="40">
        <v>20.542079753980101</v>
      </c>
      <c r="J59" s="40">
        <v>14.3192907703357</v>
      </c>
      <c r="K59" s="40">
        <v>13.309426951334</v>
      </c>
      <c r="L59" s="40">
        <v>20.363477734933799</v>
      </c>
      <c r="M59" s="40">
        <v>32.146940729959603</v>
      </c>
      <c r="N59" s="40">
        <v>41.550067190234003</v>
      </c>
      <c r="O59" s="40">
        <v>24.924087092434803</v>
      </c>
      <c r="P59" s="42"/>
    </row>
    <row r="60" spans="2:16" ht="15" hidden="1" x14ac:dyDescent="0.25">
      <c r="B60" s="18" t="s">
        <v>8</v>
      </c>
      <c r="C60" s="18" t="s">
        <v>106</v>
      </c>
      <c r="D60" s="40">
        <v>3467021.4</v>
      </c>
      <c r="E60" s="40">
        <v>2357935.9461342101</v>
      </c>
      <c r="F60" s="40">
        <v>3473595.7689060001</v>
      </c>
      <c r="G60" s="40">
        <v>1389282.2605596599</v>
      </c>
      <c r="H60" s="40">
        <v>1460469.98982929</v>
      </c>
      <c r="I60" s="40">
        <v>1532617.13301737</v>
      </c>
      <c r="J60" s="40">
        <v>1689509.5116540899</v>
      </c>
      <c r="K60" s="40">
        <v>1766492.04896434</v>
      </c>
      <c r="L60" s="40">
        <v>1552574.3844923901</v>
      </c>
      <c r="M60" s="40">
        <v>1432124.6409607599</v>
      </c>
      <c r="N60" s="40">
        <v>1314893.5499761601</v>
      </c>
      <c r="O60" s="40">
        <v>1538663.9497085786</v>
      </c>
      <c r="P60" s="40">
        <v>1235050.4248567447</v>
      </c>
    </row>
    <row r="61" spans="2:16" ht="15" hidden="1" x14ac:dyDescent="0.25">
      <c r="B61" s="18" t="s">
        <v>8</v>
      </c>
      <c r="C61" s="18" t="s">
        <v>107</v>
      </c>
      <c r="D61" s="40">
        <v>2172937.8352337899</v>
      </c>
      <c r="E61" s="40">
        <v>2320096.2282500202</v>
      </c>
      <c r="F61" s="40">
        <v>2524698.5870477902</v>
      </c>
      <c r="G61" s="40">
        <v>1093489.77137741</v>
      </c>
      <c r="H61" s="47">
        <v>1016070.57600105</v>
      </c>
      <c r="I61" s="45">
        <v>1055880.3771671699</v>
      </c>
      <c r="J61" s="40">
        <v>1062884.36070114</v>
      </c>
      <c r="K61" s="40">
        <v>950931.83191898197</v>
      </c>
      <c r="L61" s="40">
        <v>854378.39659498294</v>
      </c>
      <c r="M61" s="40">
        <v>1024272.4116857901</v>
      </c>
      <c r="N61" s="40">
        <v>1246131.6753029299</v>
      </c>
      <c r="O61" s="40">
        <v>1100090.4850368327</v>
      </c>
      <c r="P61" s="40">
        <v>778451.55594812066</v>
      </c>
    </row>
    <row r="62" spans="2:16" ht="15" hidden="1" x14ac:dyDescent="0.25">
      <c r="B62" s="18" t="s">
        <v>8</v>
      </c>
      <c r="C62" s="18" t="s">
        <v>108</v>
      </c>
      <c r="D62" s="39"/>
      <c r="E62" s="39"/>
      <c r="F62" s="39"/>
      <c r="G62" s="41">
        <v>1.31974684542564</v>
      </c>
      <c r="H62" s="41">
        <v>0.654421731207113</v>
      </c>
      <c r="I62" s="40">
        <v>0.42957975546460703</v>
      </c>
      <c r="J62" s="40">
        <v>0.45939316789999501</v>
      </c>
      <c r="K62" s="42"/>
      <c r="L62" s="40">
        <v>0.36749264380246499</v>
      </c>
      <c r="M62" s="40">
        <v>0.182680139468861</v>
      </c>
      <c r="N62" s="40">
        <v>1.19603327030647</v>
      </c>
      <c r="O62" s="40">
        <v>0.46493288574352554</v>
      </c>
      <c r="P62" s="41">
        <v>0.20103092588216367</v>
      </c>
    </row>
    <row r="63" spans="2:16" ht="15" hidden="1" x14ac:dyDescent="0.25">
      <c r="B63" s="18" t="s">
        <v>8</v>
      </c>
      <c r="C63" s="18" t="s">
        <v>109</v>
      </c>
      <c r="D63" s="39"/>
      <c r="E63" s="39"/>
      <c r="F63" s="41">
        <v>785.31299688232298</v>
      </c>
      <c r="G63" s="39"/>
      <c r="H63" s="41">
        <v>272.08245879432701</v>
      </c>
      <c r="I63" s="40">
        <v>495.59183918971502</v>
      </c>
      <c r="J63" s="42"/>
      <c r="K63" s="40">
        <v>308.93472519565898</v>
      </c>
      <c r="L63" s="40">
        <v>223.314604758271</v>
      </c>
      <c r="M63" s="40">
        <v>180.252744593991</v>
      </c>
      <c r="N63" s="40">
        <v>682.05862913557496</v>
      </c>
      <c r="O63" s="40">
        <v>240.68731651859125</v>
      </c>
      <c r="P63" s="42"/>
    </row>
    <row r="64" spans="2:16" ht="15" hidden="1" x14ac:dyDescent="0.25">
      <c r="B64" s="18" t="s">
        <v>8</v>
      </c>
      <c r="C64" s="18" t="s">
        <v>110</v>
      </c>
      <c r="D64" s="41">
        <v>0.52517028513900499</v>
      </c>
      <c r="E64" s="41">
        <v>1.6269753529026201</v>
      </c>
      <c r="F64" s="41">
        <v>0.760314131882043</v>
      </c>
      <c r="G64" s="41">
        <v>0.32529435833063403</v>
      </c>
      <c r="H64" s="41">
        <v>0.63510349869848604</v>
      </c>
      <c r="I64" s="40">
        <v>0.52702184215416503</v>
      </c>
      <c r="J64" s="40">
        <v>0.49193274270807502</v>
      </c>
      <c r="K64" s="40">
        <v>0.20699618890688401</v>
      </c>
      <c r="L64" s="40">
        <v>0.37380318910016203</v>
      </c>
      <c r="M64" s="40">
        <v>1.2245123434465901</v>
      </c>
      <c r="N64" s="40">
        <v>2.5216095106091201</v>
      </c>
      <c r="O64" s="40">
        <v>0.84277528856619599</v>
      </c>
      <c r="P64" s="42"/>
    </row>
    <row r="65" spans="2:16" ht="15" hidden="1" x14ac:dyDescent="0.25">
      <c r="B65" s="18" t="s">
        <v>8</v>
      </c>
      <c r="C65" s="18" t="s">
        <v>111</v>
      </c>
      <c r="D65" s="39"/>
      <c r="E65" s="41">
        <v>1.2150259925874001</v>
      </c>
      <c r="F65" s="41">
        <v>0.403972844774031</v>
      </c>
      <c r="G65" s="41">
        <v>0.16965640984309899</v>
      </c>
      <c r="H65" s="40">
        <v>0.46538524542721399</v>
      </c>
      <c r="I65" s="41">
        <v>0.32627148937114098</v>
      </c>
      <c r="J65" s="41">
        <v>0.44204259820283798</v>
      </c>
      <c r="K65" s="41">
        <v>0.31389634912741698</v>
      </c>
      <c r="L65" s="41">
        <v>0.52265843063505601</v>
      </c>
      <c r="M65" s="41">
        <v>1.09041787284248</v>
      </c>
      <c r="N65" s="41">
        <v>0.89722457870494399</v>
      </c>
      <c r="O65" s="41">
        <v>0.43138629573095782</v>
      </c>
      <c r="P65" s="39"/>
    </row>
    <row r="66" spans="2:16" ht="15" hidden="1" x14ac:dyDescent="0.25">
      <c r="B66" s="18" t="s">
        <v>8</v>
      </c>
      <c r="C66" s="18" t="s">
        <v>112</v>
      </c>
      <c r="D66" s="41">
        <v>0.66224273184462301</v>
      </c>
      <c r="E66" s="41">
        <v>69.054042255434808</v>
      </c>
      <c r="F66" s="41">
        <v>32.031287601154098</v>
      </c>
      <c r="G66" s="42"/>
      <c r="H66" s="41">
        <v>8.9289253988102608</v>
      </c>
      <c r="I66" s="41">
        <v>8.707411527475049</v>
      </c>
      <c r="J66" s="41">
        <v>2.5142905083121301</v>
      </c>
      <c r="K66" s="41">
        <v>1.7003674209421509</v>
      </c>
      <c r="L66" s="41">
        <v>2.2440555255969241</v>
      </c>
      <c r="M66" s="40">
        <v>1.7226240005795539</v>
      </c>
      <c r="N66" s="41">
        <v>2.5146986205690931</v>
      </c>
      <c r="O66" s="41">
        <v>3.2756207671854227</v>
      </c>
      <c r="P66" s="41">
        <v>1.2853080371539285</v>
      </c>
    </row>
    <row r="67" spans="2:16" ht="15" hidden="1" x14ac:dyDescent="0.25">
      <c r="B67" s="18" t="s">
        <v>8</v>
      </c>
      <c r="C67" s="18" t="s">
        <v>113</v>
      </c>
      <c r="D67" s="41">
        <v>6001823.0342468303</v>
      </c>
      <c r="E67" s="40">
        <v>9292098.0787817091</v>
      </c>
      <c r="F67" s="41">
        <v>11886097.010543</v>
      </c>
      <c r="G67" s="40">
        <v>6013098.6766785998</v>
      </c>
      <c r="H67" s="41">
        <v>9560794.0959386099</v>
      </c>
      <c r="I67" s="41">
        <v>8323553.1507743103</v>
      </c>
      <c r="J67" s="40">
        <v>11800843.9286917</v>
      </c>
      <c r="K67" s="40">
        <v>7515497.2742521502</v>
      </c>
      <c r="L67" s="40">
        <v>8064348.5316027598</v>
      </c>
      <c r="M67" s="40">
        <v>12404583.9060186</v>
      </c>
      <c r="N67" s="40">
        <v>14180507.574114701</v>
      </c>
      <c r="O67" s="41">
        <v>7575824.7693954557</v>
      </c>
      <c r="P67" s="40">
        <v>5496601.3581674527</v>
      </c>
    </row>
    <row r="68" spans="2:16" ht="15" hidden="1" x14ac:dyDescent="0.25">
      <c r="B68" s="18" t="s">
        <v>8</v>
      </c>
      <c r="C68" s="18" t="s">
        <v>114</v>
      </c>
      <c r="D68" s="42"/>
      <c r="E68" s="42"/>
      <c r="F68" s="42"/>
      <c r="G68" s="39"/>
      <c r="H68" s="39"/>
      <c r="I68" s="39"/>
      <c r="J68" s="41">
        <v>20.016866078215699</v>
      </c>
      <c r="K68" s="41">
        <v>22.7072736301749</v>
      </c>
      <c r="L68" s="41">
        <v>24.499493166052702</v>
      </c>
      <c r="M68" s="41">
        <v>18.627687456440899</v>
      </c>
      <c r="N68" s="41">
        <v>14.622287265854601</v>
      </c>
      <c r="O68" s="41">
        <v>19.265772537568481</v>
      </c>
      <c r="P68" s="41">
        <v>9.4410117352539746</v>
      </c>
    </row>
    <row r="69" spans="2:16" ht="15" hidden="1" x14ac:dyDescent="0.25">
      <c r="B69" s="18" t="s">
        <v>8</v>
      </c>
      <c r="C69" s="18" t="s">
        <v>115</v>
      </c>
      <c r="D69" s="40">
        <v>80.513312851774998</v>
      </c>
      <c r="E69" s="41">
        <v>234.246791242695</v>
      </c>
      <c r="F69" s="41">
        <v>239.47265279118801</v>
      </c>
      <c r="G69" s="41">
        <v>106.235240328423</v>
      </c>
      <c r="H69" s="41">
        <v>174.77339560088501</v>
      </c>
      <c r="I69" s="41">
        <v>139.52311549192001</v>
      </c>
      <c r="J69" s="41">
        <v>173.77548227246501</v>
      </c>
      <c r="K69" s="41">
        <v>101.386591251512</v>
      </c>
      <c r="L69" s="41">
        <v>146.648114022698</v>
      </c>
      <c r="M69" s="41">
        <v>170.554035625213</v>
      </c>
      <c r="N69" s="41">
        <v>275.57371127752702</v>
      </c>
      <c r="O69" s="41">
        <v>127.93917006878036</v>
      </c>
      <c r="P69" s="39"/>
    </row>
    <row r="70" spans="2:16" ht="15" hidden="1" x14ac:dyDescent="0.25">
      <c r="B70" s="18" t="s">
        <v>8</v>
      </c>
      <c r="C70" s="18" t="s">
        <v>116</v>
      </c>
      <c r="D70" s="39"/>
      <c r="E70" s="42"/>
      <c r="F70" s="39"/>
      <c r="G70" s="39"/>
      <c r="H70" s="39"/>
      <c r="I70" s="42"/>
      <c r="J70" s="40">
        <v>88.623137048527795</v>
      </c>
      <c r="K70" s="41">
        <v>32.8132649204492</v>
      </c>
      <c r="L70" s="40">
        <v>11.002729840724999</v>
      </c>
      <c r="M70" s="40">
        <v>8.8292183027593296</v>
      </c>
      <c r="N70" s="40">
        <v>8.2863083676492604</v>
      </c>
      <c r="O70" s="40">
        <v>12.523399342472329</v>
      </c>
      <c r="P70" s="41">
        <v>36.64554668378593</v>
      </c>
    </row>
    <row r="71" spans="2:16" ht="15" hidden="1" x14ac:dyDescent="0.25">
      <c r="B71" s="18" t="s">
        <v>8</v>
      </c>
      <c r="C71" s="18" t="s">
        <v>117</v>
      </c>
      <c r="D71" s="41">
        <v>19216445.613559298</v>
      </c>
      <c r="E71" s="40">
        <v>27980413.5458562</v>
      </c>
      <c r="F71" s="41">
        <v>31335915.253350999</v>
      </c>
      <c r="G71" s="41">
        <v>16695444.9917165</v>
      </c>
      <c r="H71" s="41">
        <v>20745038.579599801</v>
      </c>
      <c r="I71" s="41">
        <v>20094594.3048058</v>
      </c>
      <c r="J71" s="40">
        <v>21971250.9227795</v>
      </c>
      <c r="K71" s="41">
        <v>16566655.4771384</v>
      </c>
      <c r="L71" s="40">
        <v>18450062.0066409</v>
      </c>
      <c r="M71" s="40">
        <v>22042875.439792398</v>
      </c>
      <c r="N71" s="40">
        <v>23227622.958092101</v>
      </c>
      <c r="O71" s="41">
        <v>25985087.49940278</v>
      </c>
      <c r="P71" s="40">
        <v>15567897.965918072</v>
      </c>
    </row>
    <row r="72" spans="2:16" ht="15" hidden="1" x14ac:dyDescent="0.25">
      <c r="B72" s="18" t="s">
        <v>8</v>
      </c>
      <c r="C72" s="18" t="s">
        <v>118</v>
      </c>
      <c r="D72" s="39"/>
      <c r="E72" s="42"/>
      <c r="F72" s="39"/>
      <c r="G72" s="40">
        <v>4146.7971438149398</v>
      </c>
      <c r="H72" s="40">
        <v>5904.44692303382</v>
      </c>
      <c r="I72" s="40">
        <v>5095.7559312605399</v>
      </c>
      <c r="J72" s="40">
        <v>7094.8582683962104</v>
      </c>
      <c r="K72" s="40">
        <v>4711.8747803426804</v>
      </c>
      <c r="L72" s="40">
        <v>4640.1373288067898</v>
      </c>
      <c r="M72" s="40">
        <v>7111.2060369125002</v>
      </c>
      <c r="N72" s="40">
        <v>7531.0426123214302</v>
      </c>
      <c r="O72" s="40">
        <v>4303.5231851155568</v>
      </c>
      <c r="P72" s="40">
        <v>3080.099018808959</v>
      </c>
    </row>
    <row r="73" spans="2:16" ht="15" hidden="1" x14ac:dyDescent="0.25">
      <c r="B73" s="18" t="s">
        <v>8</v>
      </c>
      <c r="C73" s="18" t="s">
        <v>119</v>
      </c>
      <c r="D73" s="40">
        <v>33526.433040000004</v>
      </c>
      <c r="E73" s="40">
        <v>40081.477301577797</v>
      </c>
      <c r="F73" s="40">
        <v>51171.749082402501</v>
      </c>
      <c r="G73" s="40">
        <v>23102.568874278699</v>
      </c>
      <c r="H73" s="40">
        <v>26606.176237925902</v>
      </c>
      <c r="I73" s="40">
        <v>25492.055661962298</v>
      </c>
      <c r="J73" s="40">
        <v>28228.617097698701</v>
      </c>
      <c r="K73" s="40">
        <v>31637.689996151999</v>
      </c>
      <c r="L73" s="40">
        <v>19707.350384064801</v>
      </c>
      <c r="M73" s="40">
        <v>31388.1748749506</v>
      </c>
      <c r="N73" s="40">
        <v>30004.566275034798</v>
      </c>
      <c r="O73" s="41">
        <v>24297.963931656941</v>
      </c>
      <c r="P73" s="41">
        <v>14219.769893313472</v>
      </c>
    </row>
    <row r="74" spans="2:16" ht="15" hidden="1" x14ac:dyDescent="0.25">
      <c r="B74" s="18" t="s">
        <v>8</v>
      </c>
      <c r="C74" s="18" t="s">
        <v>120</v>
      </c>
      <c r="D74" s="40">
        <v>359.74979200000001</v>
      </c>
      <c r="E74" s="40">
        <v>256.19943920310402</v>
      </c>
      <c r="F74" s="40">
        <v>185.47127294204299</v>
      </c>
      <c r="G74" s="40">
        <v>98.527251272585701</v>
      </c>
      <c r="H74" s="40">
        <v>67.926566372611106</v>
      </c>
      <c r="I74" s="40">
        <v>64.443077571772093</v>
      </c>
      <c r="J74" s="40">
        <v>83.820877478542599</v>
      </c>
      <c r="K74" s="40">
        <v>64.788198725345794</v>
      </c>
      <c r="L74" s="40">
        <v>59.958821702235902</v>
      </c>
      <c r="M74" s="41">
        <v>143.464189648174</v>
      </c>
      <c r="N74" s="40">
        <v>88.595133942520704</v>
      </c>
      <c r="O74" s="41">
        <v>53.320509431691541</v>
      </c>
      <c r="P74" s="41">
        <v>35.531974915672897</v>
      </c>
    </row>
    <row r="75" spans="2:16" ht="15" hidden="1" x14ac:dyDescent="0.25">
      <c r="B75" s="18" t="s">
        <v>8</v>
      </c>
      <c r="C75" s="18" t="s">
        <v>122</v>
      </c>
      <c r="D75" s="40">
        <v>28734.480319999999</v>
      </c>
      <c r="E75" s="40">
        <v>51657.698566689498</v>
      </c>
      <c r="F75" s="40">
        <v>55759.228861446703</v>
      </c>
      <c r="G75" s="40">
        <v>24183.519228513102</v>
      </c>
      <c r="H75" s="40">
        <v>22118.733664123702</v>
      </c>
      <c r="I75" s="40">
        <v>21387.7860170862</v>
      </c>
      <c r="J75" s="40">
        <v>43906.811513883498</v>
      </c>
      <c r="K75" s="40">
        <v>23306.624260025201</v>
      </c>
      <c r="L75" s="40">
        <v>18295.934489518499</v>
      </c>
      <c r="M75" s="40">
        <v>31335.987397736</v>
      </c>
      <c r="N75" s="40">
        <v>32647.362714399998</v>
      </c>
      <c r="O75" s="41">
        <v>17532.462838956548</v>
      </c>
      <c r="P75" s="41">
        <v>16771.150919603235</v>
      </c>
    </row>
    <row r="76" spans="2:16" ht="15" hidden="1" x14ac:dyDescent="0.25">
      <c r="B76" s="18" t="s">
        <v>8</v>
      </c>
      <c r="C76" s="18" t="s">
        <v>123</v>
      </c>
      <c r="D76" s="41">
        <v>36247005.331557803</v>
      </c>
      <c r="E76" s="41">
        <v>59047033.624449797</v>
      </c>
      <c r="F76" s="41">
        <v>60652902.406887397</v>
      </c>
      <c r="G76" s="39"/>
      <c r="H76" s="41">
        <v>36164480.739844002</v>
      </c>
      <c r="I76" s="41">
        <v>42784547.047267802</v>
      </c>
      <c r="J76" s="40">
        <v>45803201.6820141</v>
      </c>
      <c r="K76" s="40">
        <v>31256161.3135175</v>
      </c>
      <c r="L76" s="40">
        <v>40694785.504669897</v>
      </c>
      <c r="M76" s="40">
        <v>38955586.330647901</v>
      </c>
      <c r="N76" s="40">
        <v>47304672.812288299</v>
      </c>
      <c r="O76" s="40">
        <v>50541148.395564102</v>
      </c>
      <c r="P76" s="40">
        <v>32338171.084432054</v>
      </c>
    </row>
    <row r="77" spans="2:16" ht="15" hidden="1" x14ac:dyDescent="0.25">
      <c r="B77" s="18" t="s">
        <v>8</v>
      </c>
      <c r="C77" s="18" t="s">
        <v>124</v>
      </c>
      <c r="D77" s="41">
        <v>374510.851421814</v>
      </c>
      <c r="E77" s="41">
        <v>522474.22526511602</v>
      </c>
      <c r="F77" s="41">
        <v>716358.18073112599</v>
      </c>
      <c r="G77" s="41">
        <v>387718.48038047098</v>
      </c>
      <c r="H77" s="41">
        <v>529021.11710779299</v>
      </c>
      <c r="I77" s="41">
        <v>492351.91715691501</v>
      </c>
      <c r="J77" s="40">
        <v>667531.97386154998</v>
      </c>
      <c r="K77" s="40">
        <v>532406.21510228002</v>
      </c>
      <c r="L77" s="40">
        <v>459008.393861775</v>
      </c>
      <c r="M77" s="40">
        <v>703339.47883495805</v>
      </c>
      <c r="N77" s="40">
        <v>662442.05097200605</v>
      </c>
      <c r="O77" s="40">
        <v>413113.37689782039</v>
      </c>
      <c r="P77" s="40">
        <v>312371.57278496091</v>
      </c>
    </row>
    <row r="78" spans="2:16" ht="15" hidden="1" x14ac:dyDescent="0.25">
      <c r="B78" s="18" t="s">
        <v>8</v>
      </c>
      <c r="C78" s="18" t="s">
        <v>14</v>
      </c>
      <c r="D78" s="39"/>
      <c r="E78" s="39"/>
      <c r="F78" s="39"/>
      <c r="G78" s="42"/>
      <c r="H78" s="42"/>
      <c r="I78" s="42"/>
      <c r="J78" s="42"/>
      <c r="K78" s="42"/>
      <c r="L78" s="42"/>
      <c r="M78" s="40">
        <v>47.236521943782598</v>
      </c>
      <c r="N78" s="40">
        <v>28.623282176280199</v>
      </c>
      <c r="O78" s="42"/>
      <c r="P78" s="42"/>
    </row>
    <row r="79" spans="2:16" ht="15" hidden="1" x14ac:dyDescent="0.25">
      <c r="B79" s="18" t="s">
        <v>8</v>
      </c>
      <c r="C79" s="18" t="s">
        <v>125</v>
      </c>
      <c r="D79" s="42"/>
      <c r="E79" s="42"/>
      <c r="F79" s="40">
        <v>192.13231730858999</v>
      </c>
      <c r="G79" s="42"/>
      <c r="H79" s="42"/>
      <c r="I79" s="42"/>
      <c r="J79" s="42"/>
      <c r="K79" s="42"/>
      <c r="L79" s="42"/>
      <c r="M79" s="40">
        <v>46.691666155492101</v>
      </c>
      <c r="N79" s="40">
        <v>34.994872231302601</v>
      </c>
      <c r="O79" s="42"/>
      <c r="P79" s="42"/>
    </row>
    <row r="80" spans="2:16" ht="15" hidden="1" x14ac:dyDescent="0.25">
      <c r="B80" s="18" t="s">
        <v>8</v>
      </c>
      <c r="C80" s="18" t="s">
        <v>126</v>
      </c>
      <c r="D80" s="42"/>
      <c r="E80" s="42"/>
      <c r="F80" s="42"/>
      <c r="G80" s="42"/>
      <c r="H80" s="42"/>
      <c r="I80" s="42"/>
      <c r="J80" s="40">
        <v>0.87605514368100601</v>
      </c>
      <c r="K80" s="42"/>
      <c r="L80" s="40">
        <v>0.58585283780335595</v>
      </c>
      <c r="M80" s="40">
        <v>0.89636027332993096</v>
      </c>
      <c r="N80" s="40">
        <v>0.29102087430069101</v>
      </c>
      <c r="O80" s="40">
        <v>1.2692577869218173</v>
      </c>
      <c r="P80" s="42"/>
    </row>
    <row r="81" spans="2:16" ht="15" hidden="1" x14ac:dyDescent="0.25">
      <c r="B81" s="18" t="s">
        <v>8</v>
      </c>
      <c r="C81" s="18" t="s">
        <v>127</v>
      </c>
      <c r="D81" s="42"/>
      <c r="E81" s="42"/>
      <c r="F81" s="42"/>
      <c r="G81" s="42"/>
      <c r="H81" s="42"/>
      <c r="I81" s="40">
        <v>11.836635853485101</v>
      </c>
      <c r="J81" s="42"/>
      <c r="K81" s="40">
        <v>13.1454590312436</v>
      </c>
      <c r="L81" s="42"/>
      <c r="M81" s="40">
        <v>14.6615341578821</v>
      </c>
      <c r="N81" s="40">
        <v>4.1950960046134202</v>
      </c>
      <c r="O81" s="42"/>
      <c r="P81" s="40">
        <v>7.1545776229604954</v>
      </c>
    </row>
    <row r="82" spans="2:16" ht="15" hidden="1" x14ac:dyDescent="0.25">
      <c r="B82" s="18" t="s">
        <v>8</v>
      </c>
      <c r="C82" s="18" t="s">
        <v>128</v>
      </c>
      <c r="D82" s="42"/>
      <c r="E82" s="42"/>
      <c r="F82" s="42"/>
      <c r="G82" s="42"/>
      <c r="H82" s="40">
        <v>164.43350363098901</v>
      </c>
      <c r="I82" s="40">
        <v>220.82256429179</v>
      </c>
      <c r="J82" s="40">
        <v>238.641425303586</v>
      </c>
      <c r="K82" s="40">
        <v>290.65535124252801</v>
      </c>
      <c r="L82" s="40">
        <v>237.774757368259</v>
      </c>
      <c r="M82" s="40">
        <v>298.282515913662</v>
      </c>
      <c r="N82" s="40">
        <v>378.44314591805397</v>
      </c>
      <c r="O82" s="42"/>
      <c r="P82" s="39"/>
    </row>
    <row r="83" spans="2:16" ht="15" hidden="1" x14ac:dyDescent="0.25">
      <c r="B83" s="18" t="s">
        <v>8</v>
      </c>
      <c r="C83" s="18" t="s">
        <v>129</v>
      </c>
      <c r="D83" s="42"/>
      <c r="E83" s="42"/>
      <c r="F83" s="42"/>
      <c r="G83" s="42"/>
      <c r="H83" s="42"/>
      <c r="I83" s="40">
        <v>32.942365799355102</v>
      </c>
      <c r="J83" s="40">
        <v>77.4789512758082</v>
      </c>
      <c r="K83" s="40">
        <v>16.941352471333801</v>
      </c>
      <c r="L83" s="40">
        <v>45.126722007987603</v>
      </c>
      <c r="M83" s="40">
        <v>73.773938548312003</v>
      </c>
      <c r="N83" s="40">
        <v>19.369545705133</v>
      </c>
      <c r="O83" s="40">
        <v>73.855095654831899</v>
      </c>
      <c r="P83" s="40">
        <v>12.866662881328201</v>
      </c>
    </row>
    <row r="84" spans="2:16" ht="15" hidden="1" x14ac:dyDescent="0.25">
      <c r="B84" s="18" t="s">
        <v>8</v>
      </c>
      <c r="C84" s="18" t="s">
        <v>130</v>
      </c>
      <c r="D84" s="40">
        <v>346251.51034398802</v>
      </c>
      <c r="E84" s="40">
        <v>345666.98488193698</v>
      </c>
      <c r="F84" s="40">
        <v>185294.561501497</v>
      </c>
      <c r="G84" s="40">
        <v>119535.786685739</v>
      </c>
      <c r="H84" s="40">
        <v>106227.973579695</v>
      </c>
      <c r="I84" s="40">
        <v>78539.793522313295</v>
      </c>
      <c r="J84" s="40">
        <v>119728.37447424199</v>
      </c>
      <c r="K84" s="40">
        <v>112954.913139709</v>
      </c>
      <c r="L84" s="40">
        <v>187369.674044602</v>
      </c>
      <c r="M84" s="40">
        <v>207568.962500764</v>
      </c>
      <c r="N84" s="40">
        <v>171706.90456252199</v>
      </c>
      <c r="O84" s="40">
        <v>113117.02172949056</v>
      </c>
      <c r="P84" s="42"/>
    </row>
    <row r="85" spans="2:16" ht="15" hidden="1" x14ac:dyDescent="0.25">
      <c r="B85" s="18" t="s">
        <v>8</v>
      </c>
      <c r="C85" s="18" t="s">
        <v>131</v>
      </c>
      <c r="D85" s="42"/>
      <c r="E85" s="42"/>
      <c r="F85" s="39"/>
      <c r="G85" s="40">
        <v>8321.7805101190297</v>
      </c>
      <c r="H85" s="40">
        <v>10043.6961293572</v>
      </c>
      <c r="I85" s="41">
        <v>9121.3691926389802</v>
      </c>
      <c r="J85" s="41">
        <v>8550.5715399340897</v>
      </c>
      <c r="K85" s="41">
        <v>7905.6353842345898</v>
      </c>
      <c r="L85" s="41">
        <v>9743.2960584575103</v>
      </c>
      <c r="M85" s="41">
        <v>8872.5029121027201</v>
      </c>
      <c r="N85" s="40">
        <v>8142.2306512997302</v>
      </c>
      <c r="O85" s="41">
        <v>7606.3564557958489</v>
      </c>
      <c r="P85" s="41">
        <v>6005.2074283566599</v>
      </c>
    </row>
    <row r="86" spans="2:16" ht="15" hidden="1" x14ac:dyDescent="0.25">
      <c r="B86" s="18" t="s">
        <v>8</v>
      </c>
      <c r="C86" s="18" t="s">
        <v>133</v>
      </c>
      <c r="D86" s="42"/>
      <c r="E86" s="39"/>
      <c r="F86" s="39"/>
      <c r="G86" s="40">
        <v>60.528844738493603</v>
      </c>
      <c r="H86" s="41">
        <v>120.374475546611</v>
      </c>
      <c r="I86" s="40">
        <v>80.908689983414604</v>
      </c>
      <c r="J86" s="40">
        <v>45.878657842782097</v>
      </c>
      <c r="K86" s="41">
        <v>45.229201935707401</v>
      </c>
      <c r="L86" s="40">
        <v>71.871181246225007</v>
      </c>
      <c r="M86" s="40">
        <v>71.086002173344596</v>
      </c>
      <c r="N86" s="40">
        <v>54.339527445772298</v>
      </c>
      <c r="O86" s="41">
        <v>58.254996647497748</v>
      </c>
      <c r="P86" s="39"/>
    </row>
    <row r="87" spans="2:16" ht="15" hidden="1" x14ac:dyDescent="0.25">
      <c r="B87" s="18" t="s">
        <v>8</v>
      </c>
      <c r="C87" s="18" t="s">
        <v>134</v>
      </c>
      <c r="D87" s="40">
        <v>17795.649252766001</v>
      </c>
      <c r="E87" s="41">
        <v>37019.092169552197</v>
      </c>
      <c r="F87" s="41">
        <v>31280.3235669969</v>
      </c>
      <c r="G87" s="41">
        <v>22553.376573707101</v>
      </c>
      <c r="H87" s="41">
        <v>25737.012910592301</v>
      </c>
      <c r="I87" s="41">
        <v>21736.6069715413</v>
      </c>
      <c r="J87" s="41">
        <v>28566.539644874701</v>
      </c>
      <c r="K87" s="41">
        <v>21214.198600030199</v>
      </c>
      <c r="L87" s="41">
        <v>20362.4657541331</v>
      </c>
      <c r="M87" s="41">
        <v>26520.0090937758</v>
      </c>
      <c r="N87" s="41">
        <v>29857.807927514001</v>
      </c>
      <c r="O87" s="41">
        <v>21755.61498506369</v>
      </c>
      <c r="P87" s="41">
        <v>12755.098354284695</v>
      </c>
    </row>
    <row r="88" spans="2:16" ht="15" hidden="1" x14ac:dyDescent="0.25">
      <c r="B88" s="18" t="s">
        <v>8</v>
      </c>
      <c r="C88" s="18" t="s">
        <v>4</v>
      </c>
      <c r="D88" s="41">
        <v>6.1675355589650103</v>
      </c>
      <c r="E88" s="41">
        <v>15.552362199148901</v>
      </c>
      <c r="F88" s="41">
        <v>25.387951087928201</v>
      </c>
      <c r="G88" s="41">
        <v>10.507563222385199</v>
      </c>
      <c r="H88" s="41">
        <v>11.474995205594499</v>
      </c>
      <c r="I88" s="41">
        <v>7.66863273021744</v>
      </c>
      <c r="J88" s="41">
        <v>9.7932682298651805</v>
      </c>
      <c r="K88" s="41">
        <v>13.5284042767963</v>
      </c>
      <c r="L88" s="40">
        <v>22.624860170643601</v>
      </c>
      <c r="M88" s="40">
        <v>24.604942012369701</v>
      </c>
      <c r="N88" s="40">
        <v>25.132197633164498</v>
      </c>
      <c r="O88" s="40">
        <v>21.70392598372581</v>
      </c>
      <c r="P88" s="42"/>
    </row>
    <row r="89" spans="2:16" ht="15" hidden="1" x14ac:dyDescent="0.25">
      <c r="B89" s="18" t="s">
        <v>8</v>
      </c>
      <c r="C89" s="18" t="s">
        <v>137</v>
      </c>
      <c r="D89" s="39"/>
      <c r="E89" s="42"/>
      <c r="F89" s="42"/>
      <c r="G89" s="40">
        <v>0.17857218745075701</v>
      </c>
      <c r="H89" s="42"/>
      <c r="I89" s="41">
        <v>0.113049714596393</v>
      </c>
      <c r="J89" s="42"/>
      <c r="K89" s="42"/>
      <c r="L89" s="42"/>
      <c r="M89" s="40">
        <v>0.10539367527480401</v>
      </c>
      <c r="N89" s="40">
        <v>0.54246885927435795</v>
      </c>
      <c r="O89" s="42"/>
      <c r="P89" s="42"/>
    </row>
    <row r="90" spans="2:16" ht="15" hidden="1" x14ac:dyDescent="0.25">
      <c r="B90" s="18" t="s">
        <v>8</v>
      </c>
      <c r="C90" s="18" t="s">
        <v>138</v>
      </c>
      <c r="D90" s="41">
        <v>72.144621826193401</v>
      </c>
      <c r="E90" s="42"/>
      <c r="F90" s="39"/>
      <c r="G90" s="39"/>
      <c r="H90" s="39"/>
      <c r="I90" s="39"/>
      <c r="J90" s="42"/>
      <c r="K90" s="42"/>
      <c r="L90" s="42"/>
      <c r="M90" s="42"/>
      <c r="N90" s="42"/>
      <c r="O90" s="42"/>
      <c r="P90" s="42"/>
    </row>
    <row r="91" spans="2:16" ht="15" hidden="1" x14ac:dyDescent="0.25">
      <c r="B91" s="18" t="s">
        <v>8</v>
      </c>
      <c r="C91" s="18" t="s">
        <v>15</v>
      </c>
      <c r="D91" s="39"/>
      <c r="E91" s="39"/>
      <c r="F91" s="39"/>
      <c r="G91" s="42"/>
      <c r="H91" s="42"/>
      <c r="I91" s="42"/>
      <c r="J91" s="39"/>
      <c r="K91" s="42"/>
      <c r="L91" s="42"/>
      <c r="M91" s="40">
        <v>12.3443913941034</v>
      </c>
      <c r="N91" s="40">
        <v>14.4730530282368</v>
      </c>
      <c r="O91" s="42"/>
      <c r="P91" s="40">
        <v>20.638218774325221</v>
      </c>
    </row>
    <row r="92" spans="2:16" ht="15" hidden="1" x14ac:dyDescent="0.25">
      <c r="B92" s="18" t="s">
        <v>8</v>
      </c>
      <c r="C92" s="18" t="s">
        <v>16</v>
      </c>
      <c r="D92" s="39"/>
      <c r="E92" s="39"/>
      <c r="F92" s="42"/>
      <c r="G92" s="42"/>
      <c r="H92" s="42"/>
      <c r="I92" s="42"/>
      <c r="J92" s="42"/>
      <c r="K92" s="42"/>
      <c r="L92" s="39"/>
      <c r="M92" s="40">
        <v>3.0166509779187298</v>
      </c>
      <c r="N92" s="40">
        <v>2.97791287958179</v>
      </c>
      <c r="O92" s="39"/>
      <c r="P92" s="41">
        <v>5.6849747018238812</v>
      </c>
    </row>
    <row r="93" spans="2:16" ht="15" hidden="1" x14ac:dyDescent="0.25">
      <c r="B93" s="18" t="s">
        <v>8</v>
      </c>
      <c r="C93" s="18" t="s">
        <v>139</v>
      </c>
      <c r="D93" s="39"/>
      <c r="E93" s="39"/>
      <c r="F93" s="42"/>
      <c r="G93" s="42"/>
      <c r="H93" s="42"/>
      <c r="I93" s="42"/>
      <c r="J93" s="42"/>
      <c r="K93" s="42"/>
      <c r="L93" s="42"/>
      <c r="M93" s="40">
        <v>17.760004946169701</v>
      </c>
      <c r="N93" s="40">
        <v>18.6801074253842</v>
      </c>
      <c r="O93" s="42"/>
      <c r="P93" s="40">
        <v>21.970212721415717</v>
      </c>
    </row>
    <row r="94" spans="2:16" ht="15" hidden="1" x14ac:dyDescent="0.25">
      <c r="B94" s="18" t="s">
        <v>8</v>
      </c>
      <c r="C94" s="18" t="s">
        <v>140</v>
      </c>
      <c r="D94" s="39"/>
      <c r="E94" s="39"/>
      <c r="F94" s="42"/>
      <c r="G94" s="42"/>
      <c r="H94" s="42"/>
      <c r="I94" s="42"/>
      <c r="J94" s="42"/>
      <c r="K94" s="42"/>
      <c r="L94" s="39"/>
      <c r="M94" s="40">
        <v>1.8238839068400201</v>
      </c>
      <c r="N94" s="40">
        <v>1.7530986727484399</v>
      </c>
      <c r="O94" s="42"/>
      <c r="P94" s="40">
        <v>1.3151721653236035</v>
      </c>
    </row>
    <row r="95" spans="2:16" ht="15" hidden="1" x14ac:dyDescent="0.25">
      <c r="B95" s="18" t="s">
        <v>8</v>
      </c>
      <c r="C95" s="18" t="s">
        <v>141</v>
      </c>
      <c r="D95" s="39"/>
      <c r="E95" s="39"/>
      <c r="F95" s="42"/>
      <c r="G95" s="42"/>
      <c r="H95" s="42"/>
      <c r="I95" s="42"/>
      <c r="J95" s="42"/>
      <c r="K95" s="42"/>
      <c r="L95" s="39"/>
      <c r="M95" s="40">
        <v>11.879535346301299</v>
      </c>
      <c r="N95" s="40">
        <v>11.966974229825301</v>
      </c>
      <c r="O95" s="42"/>
      <c r="P95" s="41">
        <v>15.418793987527957</v>
      </c>
    </row>
    <row r="96" spans="2:16" ht="15" hidden="1" x14ac:dyDescent="0.25">
      <c r="B96" s="18" t="s">
        <v>8</v>
      </c>
      <c r="C96" s="18" t="s">
        <v>142</v>
      </c>
      <c r="D96" s="39"/>
      <c r="E96" s="39"/>
      <c r="F96" s="42"/>
      <c r="G96" s="42"/>
      <c r="H96" s="42"/>
      <c r="I96" s="42"/>
      <c r="J96" s="42"/>
      <c r="K96" s="42"/>
      <c r="L96" s="42"/>
      <c r="M96" s="40">
        <v>16.563899422469099</v>
      </c>
      <c r="N96" s="40">
        <v>16.636334381211899</v>
      </c>
      <c r="O96" s="42"/>
      <c r="P96" s="40">
        <v>29.781845522388608</v>
      </c>
    </row>
    <row r="97" spans="2:16" ht="15" hidden="1" x14ac:dyDescent="0.25">
      <c r="B97" s="18" t="s">
        <v>8</v>
      </c>
      <c r="C97" s="18" t="s">
        <v>143</v>
      </c>
      <c r="D97" s="39"/>
      <c r="E97" s="39"/>
      <c r="F97" s="42"/>
      <c r="G97" s="42"/>
      <c r="H97" s="42"/>
      <c r="I97" s="42"/>
      <c r="J97" s="42"/>
      <c r="K97" s="42"/>
      <c r="L97" s="42"/>
      <c r="M97" s="40">
        <v>2.12872519191506</v>
      </c>
      <c r="N97" s="40">
        <v>2.0885676428085902</v>
      </c>
      <c r="O97" s="42"/>
      <c r="P97" s="40">
        <v>1.7380886591179925</v>
      </c>
    </row>
    <row r="98" spans="2:16" ht="15" hidden="1" x14ac:dyDescent="0.25">
      <c r="B98" s="18" t="s">
        <v>8</v>
      </c>
      <c r="C98" s="18" t="s">
        <v>144</v>
      </c>
      <c r="D98" s="39"/>
      <c r="E98" s="39"/>
      <c r="F98" s="39"/>
      <c r="G98" s="39"/>
      <c r="H98" s="42"/>
      <c r="I98" s="42"/>
      <c r="J98" s="42"/>
      <c r="K98" s="42"/>
      <c r="L98" s="42"/>
      <c r="M98" s="40">
        <v>24.971694782178002</v>
      </c>
      <c r="N98" s="40">
        <v>23.514556132469501</v>
      </c>
      <c r="O98" s="39"/>
      <c r="P98" s="41">
        <v>18.21729890546986</v>
      </c>
    </row>
    <row r="99" spans="2:16" ht="15" hidden="1" x14ac:dyDescent="0.25">
      <c r="B99" s="18" t="s">
        <v>8</v>
      </c>
      <c r="C99" s="18" t="s">
        <v>145</v>
      </c>
      <c r="D99" s="39"/>
      <c r="E99" s="39"/>
      <c r="F99" s="42"/>
      <c r="G99" s="39"/>
      <c r="H99" s="42"/>
      <c r="I99" s="42"/>
      <c r="J99" s="40">
        <v>1.95725340365754</v>
      </c>
      <c r="K99" s="42"/>
      <c r="L99" s="42"/>
      <c r="M99" s="40">
        <v>1.98075636737737</v>
      </c>
      <c r="N99" s="40">
        <v>1.13930077712456</v>
      </c>
      <c r="O99" s="42"/>
      <c r="P99" s="42"/>
    </row>
    <row r="100" spans="2:16" ht="15" hidden="1" x14ac:dyDescent="0.25">
      <c r="B100" s="18" t="s">
        <v>8</v>
      </c>
      <c r="C100" s="18" t="s">
        <v>146</v>
      </c>
      <c r="D100" s="39"/>
      <c r="E100" s="39"/>
      <c r="F100" s="39"/>
      <c r="G100" s="39"/>
      <c r="H100" s="42"/>
      <c r="I100" s="41">
        <v>108.14521626173899</v>
      </c>
      <c r="J100" s="40">
        <v>95.411286198965101</v>
      </c>
      <c r="K100" s="40">
        <v>75.330347925126503</v>
      </c>
      <c r="L100" s="40">
        <v>60.386102052736</v>
      </c>
      <c r="M100" s="40">
        <v>99.631057726341496</v>
      </c>
      <c r="N100" s="40">
        <v>49.5855768092323</v>
      </c>
      <c r="O100" s="41">
        <v>126.02599494933685</v>
      </c>
      <c r="P100" s="41">
        <v>49.458564326312739</v>
      </c>
    </row>
    <row r="101" spans="2:16" ht="15" hidden="1" x14ac:dyDescent="0.25">
      <c r="B101" s="18" t="s">
        <v>8</v>
      </c>
      <c r="C101" s="18" t="s">
        <v>147</v>
      </c>
      <c r="D101" s="39"/>
      <c r="E101" s="41">
        <v>389.40237987943999</v>
      </c>
      <c r="F101" s="40">
        <v>357.06349615200998</v>
      </c>
      <c r="G101" s="41">
        <v>167.58481414034401</v>
      </c>
      <c r="H101" s="41">
        <v>281.11992980542101</v>
      </c>
      <c r="I101" s="41">
        <v>233.05879391657999</v>
      </c>
      <c r="J101" s="41">
        <v>210.17159793561299</v>
      </c>
      <c r="K101" s="41">
        <v>140.471229379492</v>
      </c>
      <c r="L101" s="41">
        <v>212.418491724771</v>
      </c>
      <c r="M101" s="41">
        <v>291.19260802090702</v>
      </c>
      <c r="N101" s="41">
        <v>395.01892076711903</v>
      </c>
      <c r="O101" s="41">
        <v>191.52733630306778</v>
      </c>
      <c r="P101" s="39"/>
    </row>
    <row r="102" spans="2:16" ht="15" hidden="1" x14ac:dyDescent="0.25">
      <c r="B102" s="18" t="s">
        <v>8</v>
      </c>
      <c r="C102" s="18" t="s">
        <v>148</v>
      </c>
      <c r="D102" s="39"/>
      <c r="E102" s="39"/>
      <c r="F102" s="39"/>
      <c r="G102" s="39"/>
      <c r="H102" s="39"/>
      <c r="I102" s="42"/>
      <c r="J102" s="42"/>
      <c r="K102" s="42"/>
      <c r="L102" s="42"/>
      <c r="M102" s="42"/>
      <c r="N102" s="41">
        <v>2.6117784883149298E-2</v>
      </c>
      <c r="O102" s="39"/>
      <c r="P102" s="39"/>
    </row>
    <row r="103" spans="2:16" ht="15" hidden="1" x14ac:dyDescent="0.25">
      <c r="B103" s="18" t="s">
        <v>8</v>
      </c>
      <c r="C103" s="18" t="s">
        <v>149</v>
      </c>
      <c r="D103" s="39"/>
      <c r="E103" s="39"/>
      <c r="F103" s="39"/>
      <c r="G103" s="39"/>
      <c r="H103" s="41">
        <v>716.75600640974403</v>
      </c>
      <c r="I103" s="40">
        <v>973.80789838901399</v>
      </c>
      <c r="J103" s="40">
        <v>1427.45072051328</v>
      </c>
      <c r="K103" s="40">
        <v>944.59897801642501</v>
      </c>
      <c r="L103" s="40">
        <v>1495.06140084715</v>
      </c>
      <c r="M103" s="40">
        <v>2091.8268962614602</v>
      </c>
      <c r="N103" s="40">
        <v>2502.0698291775102</v>
      </c>
      <c r="O103" s="41">
        <v>1389.3989879407845</v>
      </c>
      <c r="P103" s="39"/>
    </row>
    <row r="104" spans="2:16" ht="15" hidden="1" x14ac:dyDescent="0.25">
      <c r="B104" s="18" t="s">
        <v>8</v>
      </c>
      <c r="C104" s="18" t="s">
        <v>150</v>
      </c>
      <c r="D104" s="39"/>
      <c r="E104" s="42"/>
      <c r="F104" s="41">
        <v>1252.2041331349999</v>
      </c>
      <c r="G104" s="41">
        <v>2984.8455111103799</v>
      </c>
      <c r="H104" s="41">
        <v>1529.7695828727699</v>
      </c>
      <c r="I104" s="40">
        <v>1282.2651693093601</v>
      </c>
      <c r="J104" s="40">
        <v>1673.31550897491</v>
      </c>
      <c r="K104" s="40">
        <v>1478.2508143852699</v>
      </c>
      <c r="L104" s="40">
        <v>2155.81442736599</v>
      </c>
      <c r="M104" s="40">
        <v>1721.6406739927399</v>
      </c>
      <c r="N104" s="40">
        <v>1889.6215863008399</v>
      </c>
      <c r="O104" s="40">
        <v>2142.2521248316743</v>
      </c>
      <c r="P104" s="41">
        <v>1183.0689304914788</v>
      </c>
    </row>
    <row r="105" spans="2:16" ht="15" hidden="1" x14ac:dyDescent="0.25">
      <c r="B105" s="18" t="s">
        <v>8</v>
      </c>
      <c r="C105" s="18" t="s">
        <v>151</v>
      </c>
      <c r="D105" s="39"/>
      <c r="E105" s="40">
        <v>404.57235963651902</v>
      </c>
      <c r="F105" s="42"/>
      <c r="G105" s="40">
        <v>52.975419513825202</v>
      </c>
      <c r="H105" s="42"/>
      <c r="I105" s="40">
        <v>5.5022973312065098</v>
      </c>
      <c r="J105" s="40">
        <v>8.4424210326350906</v>
      </c>
      <c r="K105" s="40">
        <v>6.7153741474944901</v>
      </c>
      <c r="L105" s="40">
        <v>7.8716943414409597</v>
      </c>
      <c r="M105" s="40">
        <v>9.3434664997097698</v>
      </c>
      <c r="N105" s="40">
        <v>8.6476086340225091</v>
      </c>
      <c r="O105" s="42"/>
      <c r="P105" s="41">
        <v>4.4803346827714199</v>
      </c>
    </row>
    <row r="106" spans="2:16" ht="15" hidden="1" x14ac:dyDescent="0.25">
      <c r="B106" s="21" t="s">
        <v>8</v>
      </c>
      <c r="C106" s="21" t="s">
        <v>152</v>
      </c>
      <c r="D106" s="54">
        <v>25218960.293175701</v>
      </c>
      <c r="E106" s="54">
        <v>50814490.251686297</v>
      </c>
      <c r="F106" s="43">
        <v>41561686.404489301</v>
      </c>
      <c r="G106" s="43">
        <v>20836329.676435299</v>
      </c>
      <c r="H106" s="43">
        <v>26902615.256282099</v>
      </c>
      <c r="I106" s="43">
        <v>26642373.469656501</v>
      </c>
      <c r="J106" s="43">
        <v>35469255.290582702</v>
      </c>
      <c r="K106" s="43">
        <v>23684281.1863834</v>
      </c>
      <c r="L106" s="43">
        <v>30680266.3055203</v>
      </c>
      <c r="M106" s="43">
        <v>31554331.305931199</v>
      </c>
      <c r="N106" s="43">
        <v>33004759.756661199</v>
      </c>
      <c r="O106" s="43">
        <v>31647833.283246249</v>
      </c>
      <c r="P106" s="43">
        <v>17173096.551440544</v>
      </c>
    </row>
    <row r="107" spans="2:16" ht="15" hidden="1" x14ac:dyDescent="0.25">
      <c r="B107" s="18" t="s">
        <v>8</v>
      </c>
      <c r="C107" s="18" t="s">
        <v>153</v>
      </c>
      <c r="D107" s="39"/>
      <c r="E107" s="39"/>
      <c r="F107" s="42"/>
      <c r="G107" s="42"/>
      <c r="H107" s="40">
        <v>1145717.32821815</v>
      </c>
      <c r="I107" s="40">
        <v>1085578.88252399</v>
      </c>
      <c r="J107" s="40">
        <v>1304262.83305949</v>
      </c>
      <c r="K107" s="40">
        <v>861048.52528626902</v>
      </c>
      <c r="L107" s="40">
        <v>1156080.4639439599</v>
      </c>
      <c r="M107" s="40">
        <v>1006031.12122148</v>
      </c>
      <c r="N107" s="40">
        <v>1094583.4699339201</v>
      </c>
      <c r="O107" s="40">
        <v>1307895.4632413813</v>
      </c>
      <c r="P107" s="40">
        <v>807117.49910258257</v>
      </c>
    </row>
    <row r="108" spans="2:16" ht="15" hidden="1" x14ac:dyDescent="0.25">
      <c r="B108" s="18" t="s">
        <v>8</v>
      </c>
      <c r="C108" s="18" t="s">
        <v>18</v>
      </c>
      <c r="D108" s="39"/>
      <c r="E108" s="39"/>
      <c r="F108" s="39"/>
      <c r="G108" s="41">
        <v>478.79336470224803</v>
      </c>
      <c r="H108" s="42"/>
      <c r="I108" s="40">
        <v>51.880095532224303</v>
      </c>
      <c r="J108" s="40">
        <v>70.761592457293702</v>
      </c>
      <c r="K108" s="40">
        <v>85.236608498388804</v>
      </c>
      <c r="L108" s="40">
        <v>368.66929971498797</v>
      </c>
      <c r="M108" s="40">
        <v>38.489991768023103</v>
      </c>
      <c r="N108" s="40">
        <v>37.2438286383532</v>
      </c>
      <c r="O108" s="40">
        <v>32.524761830790197</v>
      </c>
      <c r="P108" s="41">
        <v>23.385981669889823</v>
      </c>
    </row>
    <row r="109" spans="2:16" ht="15" hidden="1" x14ac:dyDescent="0.25">
      <c r="B109" s="18" t="s">
        <v>8</v>
      </c>
      <c r="C109" s="18" t="s">
        <v>154</v>
      </c>
      <c r="D109" s="39"/>
      <c r="E109" s="39"/>
      <c r="F109" s="39"/>
      <c r="G109" s="42"/>
      <c r="H109" s="42"/>
      <c r="I109" s="40">
        <v>38.529298000046801</v>
      </c>
      <c r="J109" s="40">
        <v>66.958710286144594</v>
      </c>
      <c r="K109" s="41">
        <v>16.726376198453199</v>
      </c>
      <c r="L109" s="40">
        <v>45.375094971919196</v>
      </c>
      <c r="M109" s="40">
        <v>54.826647121021701</v>
      </c>
      <c r="N109" s="40">
        <v>23.561250791330298</v>
      </c>
      <c r="O109" s="40">
        <v>91.679982830007674</v>
      </c>
      <c r="P109" s="40">
        <v>13.950297031721803</v>
      </c>
    </row>
    <row r="110" spans="2:16" ht="15" hidden="1" x14ac:dyDescent="0.25">
      <c r="B110" s="18" t="s">
        <v>8</v>
      </c>
      <c r="C110" s="18" t="s">
        <v>159</v>
      </c>
      <c r="D110" s="41">
        <v>1821.69172571697</v>
      </c>
      <c r="E110" s="41">
        <v>3086.5511169752799</v>
      </c>
      <c r="F110" s="40">
        <v>1595.8323929506</v>
      </c>
      <c r="G110" s="40">
        <v>315.43153357455901</v>
      </c>
      <c r="H110" s="40">
        <v>215.377648432108</v>
      </c>
      <c r="I110" s="40">
        <v>190.62932673939801</v>
      </c>
      <c r="J110" s="40">
        <v>198.68778687820401</v>
      </c>
      <c r="K110" s="40">
        <v>178.65898344813399</v>
      </c>
      <c r="L110" s="40">
        <v>198.373637382564</v>
      </c>
      <c r="M110" s="40">
        <v>213.52136935915999</v>
      </c>
      <c r="N110" s="40">
        <v>295.03796974360603</v>
      </c>
      <c r="O110" s="42"/>
      <c r="P110" s="42"/>
    </row>
    <row r="111" spans="2:16" ht="15" hidden="1" x14ac:dyDescent="0.25">
      <c r="B111" s="18" t="s">
        <v>8</v>
      </c>
      <c r="C111" s="18" t="s">
        <v>160</v>
      </c>
      <c r="D111" s="41">
        <v>177.688484603641</v>
      </c>
      <c r="E111" s="41">
        <v>409.68054721790702</v>
      </c>
      <c r="F111" s="41">
        <v>101.377546065678</v>
      </c>
      <c r="G111" s="42"/>
      <c r="H111" s="42"/>
      <c r="I111" s="42"/>
      <c r="J111" s="42"/>
      <c r="K111" s="42"/>
      <c r="L111" s="42"/>
      <c r="M111" s="42"/>
      <c r="N111" s="42"/>
      <c r="O111" s="42"/>
      <c r="P111" s="42"/>
    </row>
    <row r="112" spans="2:16" ht="15" hidden="1" x14ac:dyDescent="0.25">
      <c r="B112" s="18" t="s">
        <v>8</v>
      </c>
      <c r="C112" s="18" t="s">
        <v>161</v>
      </c>
      <c r="D112" s="42"/>
      <c r="E112" s="39"/>
      <c r="F112" s="42"/>
      <c r="G112" s="40">
        <v>936.94824900993297</v>
      </c>
      <c r="H112" s="41">
        <v>557.78688415700901</v>
      </c>
      <c r="I112" s="41">
        <v>277.637438693376</v>
      </c>
      <c r="J112" s="41">
        <v>355.46483217230298</v>
      </c>
      <c r="K112" s="41">
        <v>199.267383912676</v>
      </c>
      <c r="L112" s="41">
        <v>198.517902243462</v>
      </c>
      <c r="M112" s="41">
        <v>250.66590723707199</v>
      </c>
      <c r="N112" s="41">
        <v>247.91357070768501</v>
      </c>
      <c r="O112" s="41">
        <v>193.37617254369712</v>
      </c>
      <c r="P112" s="41">
        <v>118.64599078575877</v>
      </c>
    </row>
    <row r="113" spans="2:16" ht="15" hidden="1" x14ac:dyDescent="0.25">
      <c r="B113" s="18" t="s">
        <v>8</v>
      </c>
      <c r="C113" s="18" t="s">
        <v>163</v>
      </c>
      <c r="D113" s="42"/>
      <c r="E113" s="42"/>
      <c r="F113" s="39"/>
      <c r="G113" s="42"/>
      <c r="H113" s="42"/>
      <c r="I113" s="40">
        <v>388.32503350920501</v>
      </c>
      <c r="J113" s="40">
        <v>997.87052119402699</v>
      </c>
      <c r="K113" s="40">
        <v>720.70550760821595</v>
      </c>
      <c r="L113" s="40">
        <v>838.31124772320197</v>
      </c>
      <c r="M113" s="40">
        <v>514.87518733217098</v>
      </c>
      <c r="N113" s="40">
        <v>306.03222013137901</v>
      </c>
      <c r="O113" s="40">
        <v>248.85327451763459</v>
      </c>
      <c r="P113" s="42"/>
    </row>
    <row r="114" spans="2:16" ht="15" hidden="1" x14ac:dyDescent="0.25">
      <c r="B114" s="18" t="s">
        <v>8</v>
      </c>
      <c r="C114" s="18" t="s">
        <v>164</v>
      </c>
      <c r="D114" s="42"/>
      <c r="E114" s="42"/>
      <c r="F114" s="42"/>
      <c r="G114" s="40">
        <v>74311.851228705695</v>
      </c>
      <c r="H114" s="40">
        <v>97433.764942813301</v>
      </c>
      <c r="I114" s="40">
        <v>102877.570586307</v>
      </c>
      <c r="J114" s="40">
        <v>115000.72096278099</v>
      </c>
      <c r="K114" s="40">
        <v>59563.826013710001</v>
      </c>
      <c r="L114" s="40">
        <v>70641.545305560197</v>
      </c>
      <c r="M114" s="40">
        <v>108087.975584863</v>
      </c>
      <c r="N114" s="40">
        <v>143177.11250505899</v>
      </c>
      <c r="O114" s="40">
        <v>78921.776123323885</v>
      </c>
      <c r="P114" s="40">
        <v>52695.718446503473</v>
      </c>
    </row>
    <row r="115" spans="2:16" ht="15" hidden="1" x14ac:dyDescent="0.25">
      <c r="B115" s="18" t="s">
        <v>8</v>
      </c>
      <c r="C115" s="18" t="s">
        <v>165</v>
      </c>
      <c r="D115" s="42"/>
      <c r="E115" s="42"/>
      <c r="F115" s="42"/>
      <c r="G115" s="42"/>
      <c r="H115" s="40">
        <v>95.305453612142003</v>
      </c>
      <c r="I115" s="40">
        <v>92.844110013097904</v>
      </c>
      <c r="J115" s="40">
        <v>199.07256427855799</v>
      </c>
      <c r="K115" s="40">
        <v>483.28820055282699</v>
      </c>
      <c r="L115" s="40">
        <v>127.697777898764</v>
      </c>
      <c r="M115" s="40">
        <v>209.962432954984</v>
      </c>
      <c r="N115" s="40">
        <v>367.691197554545</v>
      </c>
      <c r="O115" s="42"/>
      <c r="P115" s="42"/>
    </row>
    <row r="116" spans="2:16" ht="15" hidden="1" x14ac:dyDescent="0.25">
      <c r="B116" s="18" t="s">
        <v>8</v>
      </c>
      <c r="C116" s="18" t="s">
        <v>166</v>
      </c>
      <c r="D116" s="42"/>
      <c r="E116" s="42"/>
      <c r="F116" s="42"/>
      <c r="G116" s="42"/>
      <c r="H116" s="40">
        <v>2078.88106016347</v>
      </c>
      <c r="I116" s="40">
        <v>749.07880849345599</v>
      </c>
      <c r="J116" s="40">
        <v>1546.93006935479</v>
      </c>
      <c r="K116" s="40">
        <v>3049.9030279137501</v>
      </c>
      <c r="L116" s="41">
        <v>1962.0171200856901</v>
      </c>
      <c r="M116" s="40">
        <v>3011.00529695155</v>
      </c>
      <c r="N116" s="40">
        <v>2677.3660043632099</v>
      </c>
      <c r="O116" s="40">
        <v>6642.6180935049033</v>
      </c>
      <c r="P116" s="39"/>
    </row>
    <row r="117" spans="2:16" ht="15" hidden="1" x14ac:dyDescent="0.25">
      <c r="B117" s="18" t="s">
        <v>8</v>
      </c>
      <c r="C117" s="18" t="s">
        <v>167</v>
      </c>
      <c r="D117" s="42"/>
      <c r="E117" s="42"/>
      <c r="F117" s="42"/>
      <c r="G117" s="40">
        <v>0.57931380471390903</v>
      </c>
      <c r="H117" s="42"/>
      <c r="I117" s="39"/>
      <c r="J117" s="42"/>
      <c r="K117" s="39"/>
      <c r="L117" s="39"/>
      <c r="M117" s="42"/>
      <c r="N117" s="39"/>
      <c r="O117" s="42"/>
      <c r="P117" s="39"/>
    </row>
    <row r="118" spans="2:16" ht="15" hidden="1" x14ac:dyDescent="0.25">
      <c r="B118" s="18" t="s">
        <v>8</v>
      </c>
      <c r="C118" s="18" t="s">
        <v>168</v>
      </c>
      <c r="D118" s="42"/>
      <c r="E118" s="42"/>
      <c r="F118" s="40">
        <v>1.32258623782769</v>
      </c>
      <c r="G118" s="42"/>
      <c r="H118" s="42"/>
      <c r="I118" s="42"/>
      <c r="J118" s="42"/>
      <c r="K118" s="42"/>
      <c r="L118" s="42"/>
      <c r="M118" s="42"/>
      <c r="N118" s="42"/>
      <c r="O118" s="42"/>
      <c r="P118" s="42"/>
    </row>
    <row r="119" spans="2:16" ht="15" hidden="1" x14ac:dyDescent="0.25">
      <c r="B119" s="18" t="s">
        <v>8</v>
      </c>
      <c r="C119" s="18" t="s">
        <v>170</v>
      </c>
      <c r="D119" s="42"/>
      <c r="E119" s="42"/>
      <c r="F119" s="40">
        <v>1.1470994777088801</v>
      </c>
      <c r="G119" s="42"/>
      <c r="H119" s="42"/>
      <c r="I119" s="42"/>
      <c r="J119" s="42"/>
      <c r="K119" s="42"/>
      <c r="L119" s="42"/>
      <c r="M119" s="42"/>
      <c r="N119" s="42"/>
      <c r="O119" s="42"/>
      <c r="P119" s="42"/>
    </row>
    <row r="120" spans="2:16" ht="15" hidden="1" x14ac:dyDescent="0.25">
      <c r="B120" s="18" t="s">
        <v>8</v>
      </c>
      <c r="C120" s="18" t="s">
        <v>171</v>
      </c>
      <c r="D120" s="39"/>
      <c r="E120" s="41">
        <v>0.15686325424352299</v>
      </c>
      <c r="F120" s="39"/>
      <c r="G120" s="40">
        <v>0.25129675560778397</v>
      </c>
      <c r="H120" s="39"/>
      <c r="I120" s="42"/>
      <c r="J120" s="39"/>
      <c r="K120" s="42"/>
      <c r="L120" s="42"/>
      <c r="M120" s="42"/>
      <c r="N120" s="42"/>
      <c r="O120" s="39"/>
      <c r="P120" s="39"/>
    </row>
    <row r="121" spans="2:16" ht="15" hidden="1" x14ac:dyDescent="0.25">
      <c r="B121" s="18" t="s">
        <v>8</v>
      </c>
      <c r="C121" s="18" t="s">
        <v>172</v>
      </c>
      <c r="D121" s="41">
        <v>1141.6234463800999</v>
      </c>
      <c r="E121" s="41">
        <v>1182.9665809846099</v>
      </c>
      <c r="F121" s="41">
        <v>180.81565736095601</v>
      </c>
      <c r="G121" s="41">
        <v>44.839844662650997</v>
      </c>
      <c r="H121" s="39"/>
      <c r="I121" s="39"/>
      <c r="J121" s="39"/>
      <c r="K121" s="39"/>
      <c r="L121" s="39"/>
      <c r="M121" s="42"/>
      <c r="N121" s="42"/>
      <c r="O121" s="39"/>
      <c r="P121" s="39"/>
    </row>
    <row r="122" spans="2:16" ht="15" hidden="1" x14ac:dyDescent="0.25">
      <c r="B122" s="18" t="s">
        <v>8</v>
      </c>
      <c r="C122" s="18" t="s">
        <v>173</v>
      </c>
      <c r="D122" s="39"/>
      <c r="E122" s="42"/>
      <c r="F122" s="42"/>
      <c r="G122" s="40">
        <v>54.685984713074298</v>
      </c>
      <c r="H122" s="42"/>
      <c r="I122" s="42"/>
      <c r="J122" s="42"/>
      <c r="K122" s="42"/>
      <c r="L122" s="42"/>
      <c r="M122" s="42"/>
      <c r="N122" s="42"/>
      <c r="O122" s="39"/>
      <c r="P122" s="39"/>
    </row>
    <row r="123" spans="2:16" ht="15" hidden="1" x14ac:dyDescent="0.25">
      <c r="B123" s="18" t="s">
        <v>8</v>
      </c>
      <c r="C123" s="18" t="s">
        <v>174</v>
      </c>
      <c r="D123" s="41">
        <v>1627.49360238638</v>
      </c>
      <c r="E123" s="40">
        <v>3737.81845787476</v>
      </c>
      <c r="F123" s="40">
        <v>1576.23141641956</v>
      </c>
      <c r="G123" s="41">
        <v>1400.11588329193</v>
      </c>
      <c r="H123" s="41">
        <v>131.44884297434601</v>
      </c>
      <c r="I123" s="41">
        <v>235.23781898703399</v>
      </c>
      <c r="J123" s="41">
        <v>149.48260431271299</v>
      </c>
      <c r="K123" s="41">
        <v>112.797689032374</v>
      </c>
      <c r="L123" s="41">
        <v>158.53213050899899</v>
      </c>
      <c r="M123" s="41">
        <v>150.981953871066</v>
      </c>
      <c r="N123" s="41">
        <v>277.97918230868601</v>
      </c>
      <c r="O123" s="39"/>
      <c r="P123" s="39"/>
    </row>
    <row r="124" spans="2:16" ht="15" hidden="1" x14ac:dyDescent="0.25">
      <c r="B124" s="18" t="s">
        <v>8</v>
      </c>
      <c r="C124" s="18" t="s">
        <v>176</v>
      </c>
      <c r="D124" s="39"/>
      <c r="E124" s="40">
        <v>119.485018253638</v>
      </c>
      <c r="F124" s="42"/>
      <c r="G124" s="39"/>
      <c r="H124" s="42"/>
      <c r="I124" s="42"/>
      <c r="J124" s="42"/>
      <c r="K124" s="42"/>
      <c r="L124" s="42"/>
      <c r="M124" s="42"/>
      <c r="N124" s="42"/>
      <c r="O124" s="39"/>
      <c r="P124" s="39"/>
    </row>
    <row r="125" spans="2:16" ht="15" hidden="1" x14ac:dyDescent="0.25">
      <c r="B125" s="18" t="s">
        <v>8</v>
      </c>
      <c r="C125" s="18" t="s">
        <v>177</v>
      </c>
      <c r="D125" s="39"/>
      <c r="E125" s="39"/>
      <c r="F125" s="39"/>
      <c r="G125" s="40">
        <v>0.2018718703163</v>
      </c>
      <c r="H125" s="42"/>
      <c r="I125" s="42"/>
      <c r="J125" s="42"/>
      <c r="K125" s="42"/>
      <c r="L125" s="42"/>
      <c r="M125" s="42"/>
      <c r="N125" s="42"/>
      <c r="O125" s="39"/>
      <c r="P125" s="39"/>
    </row>
    <row r="126" spans="2:16" ht="15" hidden="1" x14ac:dyDescent="0.25">
      <c r="B126" s="18" t="s">
        <v>8</v>
      </c>
      <c r="C126" s="18" t="s">
        <v>178</v>
      </c>
      <c r="D126" s="39"/>
      <c r="E126" s="39"/>
      <c r="F126" s="39"/>
      <c r="G126" s="42"/>
      <c r="H126" s="39"/>
      <c r="I126" s="41">
        <v>42.288921524423003</v>
      </c>
      <c r="J126" s="40">
        <v>48.6118678695779</v>
      </c>
      <c r="K126" s="41">
        <v>43.9465969537981</v>
      </c>
      <c r="L126" s="39"/>
      <c r="M126" s="40">
        <v>29.028608335963799</v>
      </c>
      <c r="N126" s="41">
        <v>96.230650900619594</v>
      </c>
      <c r="O126" s="39"/>
      <c r="P126" s="39"/>
    </row>
    <row r="127" spans="2:16" ht="15" hidden="1" x14ac:dyDescent="0.25">
      <c r="B127" s="18" t="s">
        <v>8</v>
      </c>
      <c r="C127" s="18" t="s">
        <v>179</v>
      </c>
      <c r="D127" s="39"/>
      <c r="E127" s="39"/>
      <c r="F127" s="39"/>
      <c r="G127" s="42"/>
      <c r="H127" s="39"/>
      <c r="I127" s="39"/>
      <c r="J127" s="41">
        <v>64.818594727184404</v>
      </c>
      <c r="K127" s="41">
        <v>114.907492697286</v>
      </c>
      <c r="L127" s="41">
        <v>49.455152646374898</v>
      </c>
      <c r="M127" s="41">
        <v>50.164126743165397</v>
      </c>
      <c r="N127" s="41">
        <v>113.956592367027</v>
      </c>
      <c r="O127" s="39"/>
      <c r="P127" s="39"/>
    </row>
    <row r="128" spans="2:16" ht="15" hidden="1" x14ac:dyDescent="0.25">
      <c r="B128" s="18" t="s">
        <v>8</v>
      </c>
      <c r="C128" s="18" t="s">
        <v>180</v>
      </c>
      <c r="D128" s="39"/>
      <c r="E128" s="39"/>
      <c r="F128" s="39"/>
      <c r="G128" s="39"/>
      <c r="H128" s="39"/>
      <c r="I128" s="41">
        <v>416.299686989534</v>
      </c>
      <c r="J128" s="39"/>
      <c r="K128" s="39"/>
      <c r="L128" s="39"/>
      <c r="M128" s="40">
        <v>21.2514958602445</v>
      </c>
      <c r="N128" s="40">
        <v>69.235731090600098</v>
      </c>
      <c r="O128" s="39"/>
      <c r="P128" s="39"/>
    </row>
    <row r="129" spans="2:16" ht="15" hidden="1" x14ac:dyDescent="0.25">
      <c r="B129" s="18" t="s">
        <v>8</v>
      </c>
      <c r="C129" s="18" t="s">
        <v>181</v>
      </c>
      <c r="D129" s="39"/>
      <c r="E129" s="39"/>
      <c r="F129" s="39"/>
      <c r="G129" s="41">
        <v>1932.1719953520901</v>
      </c>
      <c r="H129" s="41">
        <v>2297.83249614651</v>
      </c>
      <c r="I129" s="41">
        <v>2230.09449611332</v>
      </c>
      <c r="J129" s="41">
        <v>2750.8130315826002</v>
      </c>
      <c r="K129" s="41">
        <v>1732.33953374152</v>
      </c>
      <c r="L129" s="41">
        <v>2472.5586799910102</v>
      </c>
      <c r="M129" s="40">
        <v>2182.1630051666798</v>
      </c>
      <c r="N129" s="41">
        <v>2548.7000424973999</v>
      </c>
      <c r="O129" s="41">
        <v>2906.3370676334266</v>
      </c>
      <c r="P129" s="41">
        <v>1766.3803314161225</v>
      </c>
    </row>
    <row r="130" spans="2:16" ht="15" hidden="1" x14ac:dyDescent="0.25">
      <c r="B130" s="18" t="s">
        <v>8</v>
      </c>
      <c r="C130" s="18" t="s">
        <v>182</v>
      </c>
      <c r="D130" s="39"/>
      <c r="E130" s="42"/>
      <c r="F130" s="42"/>
      <c r="G130" s="41">
        <v>14424.372816505</v>
      </c>
      <c r="H130" s="41">
        <v>21674.631185335598</v>
      </c>
      <c r="I130" s="41">
        <v>18637.710888732399</v>
      </c>
      <c r="J130" s="41">
        <v>25276.040041477299</v>
      </c>
      <c r="K130" s="41">
        <v>14811.9192305212</v>
      </c>
      <c r="L130" s="41">
        <v>18624.8645309071</v>
      </c>
      <c r="M130" s="41">
        <v>22293.536193441501</v>
      </c>
      <c r="N130" s="41">
        <v>27445.254678107201</v>
      </c>
      <c r="O130" s="41">
        <v>18367.675708228129</v>
      </c>
      <c r="P130" s="41">
        <v>11834.208852793483</v>
      </c>
    </row>
    <row r="131" spans="2:16" ht="15" hidden="1" x14ac:dyDescent="0.25">
      <c r="B131" s="18" t="s">
        <v>8</v>
      </c>
      <c r="C131" s="18" t="s">
        <v>183</v>
      </c>
      <c r="D131" s="39"/>
      <c r="E131" s="39"/>
      <c r="F131" s="42"/>
      <c r="G131" s="39"/>
      <c r="H131" s="39"/>
      <c r="I131" s="39"/>
      <c r="J131" s="39"/>
      <c r="K131" s="41">
        <v>70.746703858310099</v>
      </c>
      <c r="L131" s="39"/>
      <c r="M131" s="41">
        <v>97.955094287394203</v>
      </c>
      <c r="N131" s="41">
        <v>149.44818522637101</v>
      </c>
      <c r="O131" s="39"/>
      <c r="P131" s="39"/>
    </row>
    <row r="132" spans="2:16" ht="15" hidden="1" x14ac:dyDescent="0.25">
      <c r="B132" s="18" t="s">
        <v>8</v>
      </c>
      <c r="C132" s="18" t="s">
        <v>184</v>
      </c>
      <c r="D132" s="39"/>
      <c r="E132" s="42"/>
      <c r="F132" s="42"/>
      <c r="G132" s="41">
        <v>90.844914200987205</v>
      </c>
      <c r="H132" s="41">
        <v>86.738177707808603</v>
      </c>
      <c r="I132" s="41">
        <v>66.819782795797195</v>
      </c>
      <c r="J132" s="41">
        <v>97.970552511995294</v>
      </c>
      <c r="K132" s="41">
        <v>71.231674455350699</v>
      </c>
      <c r="L132" s="41">
        <v>100.038440183359</v>
      </c>
      <c r="M132" s="41">
        <v>127.206733584498</v>
      </c>
      <c r="N132" s="41">
        <v>140.69400593150999</v>
      </c>
      <c r="O132" s="41">
        <v>90.80751788281475</v>
      </c>
      <c r="P132" s="39"/>
    </row>
    <row r="133" spans="2:16" ht="15" x14ac:dyDescent="0.25">
      <c r="B133" s="18" t="s">
        <v>8</v>
      </c>
      <c r="C133" s="18" t="s">
        <v>185</v>
      </c>
      <c r="D133" s="41">
        <v>419342.10038638901</v>
      </c>
      <c r="E133" s="40">
        <v>596924.54969010002</v>
      </c>
      <c r="F133" s="41">
        <v>313666.33587514202</v>
      </c>
      <c r="G133" s="40">
        <v>177136.261469955</v>
      </c>
      <c r="H133" s="53">
        <v>195757.355762058</v>
      </c>
      <c r="I133" s="41">
        <v>191067.57869344801</v>
      </c>
      <c r="J133" s="41">
        <v>244348.518407111</v>
      </c>
      <c r="K133" s="41">
        <v>172340.634833941</v>
      </c>
      <c r="L133" s="41">
        <v>138032.40807157999</v>
      </c>
      <c r="M133" s="40">
        <v>217707.74937081299</v>
      </c>
      <c r="N133" s="41">
        <v>212648.53644179701</v>
      </c>
      <c r="O133" s="41">
        <v>130487.34469808251</v>
      </c>
      <c r="P133" s="41">
        <v>93354.173720680745</v>
      </c>
    </row>
    <row r="134" spans="2:16" ht="15" hidden="1" x14ac:dyDescent="0.25">
      <c r="B134" s="18" t="s">
        <v>8</v>
      </c>
      <c r="C134" s="18" t="s">
        <v>19</v>
      </c>
      <c r="D134" s="39"/>
      <c r="E134" s="39"/>
      <c r="F134" s="39"/>
      <c r="G134" s="42"/>
      <c r="H134" s="39"/>
      <c r="I134" s="41">
        <v>896.77573602884502</v>
      </c>
      <c r="J134" s="41">
        <v>1651.0791820043801</v>
      </c>
      <c r="K134" s="41">
        <v>1128.86625375014</v>
      </c>
      <c r="L134" s="41">
        <v>1729.8900093524201</v>
      </c>
      <c r="M134" s="41">
        <v>2009.6047324573599</v>
      </c>
      <c r="N134" s="41">
        <v>2310.6225330983898</v>
      </c>
      <c r="O134" s="41">
        <v>1643.1265722378394</v>
      </c>
      <c r="P134" s="39"/>
    </row>
    <row r="135" spans="2:16" ht="15" hidden="1" x14ac:dyDescent="0.25">
      <c r="B135" s="18" t="s">
        <v>9</v>
      </c>
      <c r="C135" s="18" t="s">
        <v>44</v>
      </c>
      <c r="D135" s="39"/>
      <c r="E135" s="39"/>
      <c r="F135" s="39"/>
      <c r="G135" s="42"/>
      <c r="H135" s="39"/>
      <c r="I135" s="41">
        <v>58.268241502702502</v>
      </c>
      <c r="J135" s="41">
        <v>50.287141119224401</v>
      </c>
      <c r="K135" s="41">
        <v>63.974218297734197</v>
      </c>
      <c r="L135" s="41">
        <v>118.841611457792</v>
      </c>
      <c r="M135" s="41">
        <v>79.528330978964902</v>
      </c>
      <c r="N135" s="41">
        <v>105.889109289386</v>
      </c>
      <c r="O135" s="39"/>
      <c r="P135" s="41">
        <v>119.62936420532371</v>
      </c>
    </row>
    <row r="136" spans="2:16" ht="15" hidden="1" x14ac:dyDescent="0.25">
      <c r="B136" s="18" t="s">
        <v>9</v>
      </c>
      <c r="C136" s="18" t="s">
        <v>45</v>
      </c>
      <c r="D136" s="39"/>
      <c r="E136" s="39"/>
      <c r="F136" s="39"/>
      <c r="G136" s="42"/>
      <c r="H136" s="39"/>
      <c r="I136" s="39"/>
      <c r="J136" s="39"/>
      <c r="K136" s="39"/>
      <c r="L136" s="41">
        <v>38.433538602817997</v>
      </c>
      <c r="M136" s="41">
        <v>128.210631780147</v>
      </c>
      <c r="N136" s="41">
        <v>165.33274583251699</v>
      </c>
      <c r="O136" s="41">
        <v>190.88306700971555</v>
      </c>
      <c r="P136" s="41">
        <v>164.9891305016765</v>
      </c>
    </row>
    <row r="137" spans="2:16" ht="15" hidden="1" x14ac:dyDescent="0.25">
      <c r="B137" s="18" t="s">
        <v>9</v>
      </c>
      <c r="C137" s="18" t="s">
        <v>47</v>
      </c>
      <c r="D137" s="39"/>
      <c r="E137" s="40">
        <v>22017558.306766801</v>
      </c>
      <c r="F137" s="40">
        <v>17317492.7059099</v>
      </c>
      <c r="G137" s="40">
        <v>80242316.438322902</v>
      </c>
      <c r="H137" s="40">
        <v>45864312.929616801</v>
      </c>
      <c r="I137" s="40">
        <v>45992861.591637999</v>
      </c>
      <c r="J137" s="40">
        <v>56350458.312185399</v>
      </c>
      <c r="K137" s="40">
        <v>36033386.4863692</v>
      </c>
      <c r="L137" s="40">
        <v>36907601.5919073</v>
      </c>
      <c r="M137" s="40">
        <v>37452927.108600102</v>
      </c>
      <c r="N137" s="40">
        <v>39642440.809953503</v>
      </c>
      <c r="O137" s="41">
        <v>51433405.232536569</v>
      </c>
      <c r="P137" s="41">
        <v>34993814.549623825</v>
      </c>
    </row>
    <row r="138" spans="2:16" ht="15" hidden="1" x14ac:dyDescent="0.25">
      <c r="B138" s="18" t="s">
        <v>9</v>
      </c>
      <c r="C138" s="18" t="s">
        <v>17</v>
      </c>
      <c r="D138" s="41">
        <v>21803610.366601601</v>
      </c>
      <c r="E138" s="40">
        <v>12599866.154941199</v>
      </c>
      <c r="F138" s="40">
        <v>9016533.7807679996</v>
      </c>
      <c r="G138" s="41">
        <v>4056862.6509488602</v>
      </c>
      <c r="H138" s="41">
        <v>4755329.6800403204</v>
      </c>
      <c r="I138" s="41">
        <v>4143834.4412136702</v>
      </c>
      <c r="J138" s="41">
        <v>4979239.4411638202</v>
      </c>
      <c r="K138" s="41">
        <v>3806926.6768406099</v>
      </c>
      <c r="L138" s="41">
        <v>3995342.7462573298</v>
      </c>
      <c r="M138" s="41">
        <v>3705406.7099457001</v>
      </c>
      <c r="N138" s="41">
        <v>3074264.93861944</v>
      </c>
      <c r="O138" s="41">
        <v>4096734.099826348</v>
      </c>
      <c r="P138" s="41">
        <v>1919729.3332178912</v>
      </c>
    </row>
    <row r="139" spans="2:16" ht="15" hidden="1" x14ac:dyDescent="0.25">
      <c r="B139" s="18" t="s">
        <v>9</v>
      </c>
      <c r="C139" s="18" t="s">
        <v>48</v>
      </c>
      <c r="D139" s="41">
        <v>1139.60560633766</v>
      </c>
      <c r="E139" s="42"/>
      <c r="F139" s="41">
        <v>258.11609028438198</v>
      </c>
      <c r="G139" s="40">
        <v>246.014444193456</v>
      </c>
      <c r="H139" s="41">
        <v>97.919518063389603</v>
      </c>
      <c r="I139" s="41">
        <v>151.648232087238</v>
      </c>
      <c r="J139" s="41">
        <v>123.63169970019899</v>
      </c>
      <c r="K139" s="41">
        <v>126.511459298248</v>
      </c>
      <c r="L139" s="41">
        <v>271.41778892428601</v>
      </c>
      <c r="M139" s="40">
        <v>220.010077418338</v>
      </c>
      <c r="N139" s="40">
        <v>269.49695062273003</v>
      </c>
      <c r="O139" s="41">
        <v>322.56562928559777</v>
      </c>
      <c r="P139" s="41">
        <v>386.72268222074405</v>
      </c>
    </row>
    <row r="140" spans="2:16" ht="15" hidden="1" x14ac:dyDescent="0.25">
      <c r="B140" s="18" t="s">
        <v>9</v>
      </c>
      <c r="C140" s="18" t="s">
        <v>49</v>
      </c>
      <c r="D140" s="39"/>
      <c r="E140" s="39"/>
      <c r="F140" s="39"/>
      <c r="G140" s="39"/>
      <c r="H140" s="39"/>
      <c r="I140" s="41">
        <v>16021.168971265301</v>
      </c>
      <c r="J140" s="40">
        <v>17920.7867900438</v>
      </c>
      <c r="K140" s="40">
        <v>15589.031433501799</v>
      </c>
      <c r="L140" s="40">
        <v>18478.8111174226</v>
      </c>
      <c r="M140" s="40">
        <v>15344.600190207801</v>
      </c>
      <c r="N140" s="40">
        <v>13639.251787375701</v>
      </c>
      <c r="O140" s="40">
        <v>17225.179543517737</v>
      </c>
      <c r="P140" s="40">
        <v>13517.194736050666</v>
      </c>
    </row>
    <row r="141" spans="2:16" ht="15" hidden="1" x14ac:dyDescent="0.25">
      <c r="B141" s="18" t="s">
        <v>9</v>
      </c>
      <c r="C141" s="18" t="s">
        <v>50</v>
      </c>
      <c r="D141" s="41">
        <v>126540.795441902</v>
      </c>
      <c r="E141" s="41">
        <v>177397.12400819201</v>
      </c>
      <c r="F141" s="41">
        <v>131356.24556832001</v>
      </c>
      <c r="G141" s="41">
        <v>96329.252558246793</v>
      </c>
      <c r="H141" s="41">
        <v>89448.924132237793</v>
      </c>
      <c r="I141" s="41">
        <v>64525.618769902903</v>
      </c>
      <c r="J141" s="40">
        <v>75030.387808445594</v>
      </c>
      <c r="K141" s="40">
        <v>60190.469811160598</v>
      </c>
      <c r="L141" s="40">
        <v>82654.103435360405</v>
      </c>
      <c r="M141" s="40">
        <v>74934.279885407799</v>
      </c>
      <c r="N141" s="40">
        <v>75644.059831670107</v>
      </c>
      <c r="O141" s="40">
        <v>100124.70483792794</v>
      </c>
      <c r="P141" s="40">
        <v>74024.432310280812</v>
      </c>
    </row>
    <row r="142" spans="2:16" ht="15" hidden="1" x14ac:dyDescent="0.25">
      <c r="B142" s="18" t="s">
        <v>9</v>
      </c>
      <c r="C142" s="18" t="s">
        <v>51</v>
      </c>
      <c r="D142" s="39"/>
      <c r="E142" s="41">
        <v>7165.34950572656</v>
      </c>
      <c r="F142" s="41">
        <v>3063.9752418509802</v>
      </c>
      <c r="G142" s="39"/>
      <c r="H142" s="39"/>
      <c r="I142" s="40">
        <v>183.86693679372101</v>
      </c>
      <c r="J142" s="40">
        <v>177.92278078980999</v>
      </c>
      <c r="K142" s="40">
        <v>154.09902107007099</v>
      </c>
      <c r="L142" s="40">
        <v>148.50079830882899</v>
      </c>
      <c r="M142" s="40">
        <v>158.265180218496</v>
      </c>
      <c r="N142" s="40">
        <v>160.36861056822099</v>
      </c>
      <c r="O142" s="40">
        <v>135.27780981408927</v>
      </c>
      <c r="P142" s="40">
        <v>123.45199785848142</v>
      </c>
    </row>
    <row r="143" spans="2:16" ht="15" hidden="1" x14ac:dyDescent="0.25">
      <c r="B143" s="18" t="s">
        <v>9</v>
      </c>
      <c r="C143" s="18" t="s">
        <v>52</v>
      </c>
      <c r="D143" s="39"/>
      <c r="E143" s="41">
        <v>7015082.4504958997</v>
      </c>
      <c r="F143" s="41">
        <v>5798949.7171400897</v>
      </c>
      <c r="G143" s="41">
        <v>5854270.5430792104</v>
      </c>
      <c r="H143" s="41">
        <v>6505822.3029795196</v>
      </c>
      <c r="I143" s="41">
        <v>4881831.1089182999</v>
      </c>
      <c r="J143" s="40">
        <v>5300598.4664441496</v>
      </c>
      <c r="K143" s="41">
        <v>4467218.9352437798</v>
      </c>
      <c r="L143" s="41">
        <v>4818909.0661706198</v>
      </c>
      <c r="M143" s="40">
        <v>4235580.0929453103</v>
      </c>
      <c r="N143" s="40">
        <v>4397478.8268231601</v>
      </c>
      <c r="O143" s="41">
        <v>4917235.4372619996</v>
      </c>
      <c r="P143" s="41">
        <v>3962749.3783162218</v>
      </c>
    </row>
    <row r="144" spans="2:16" ht="15" hidden="1" x14ac:dyDescent="0.25">
      <c r="B144" s="18" t="s">
        <v>9</v>
      </c>
      <c r="C144" s="18" t="s">
        <v>53</v>
      </c>
      <c r="D144" s="39"/>
      <c r="E144" s="41">
        <v>1797.97791848922</v>
      </c>
      <c r="F144" s="39"/>
      <c r="G144" s="41">
        <v>761.6894039348</v>
      </c>
      <c r="H144" s="39"/>
      <c r="I144" s="40">
        <v>403.471079206691</v>
      </c>
      <c r="J144" s="42"/>
      <c r="K144" s="40">
        <v>1881.4776957899101</v>
      </c>
      <c r="L144" s="42"/>
      <c r="M144" s="40">
        <v>679.12169306328303</v>
      </c>
      <c r="N144" s="41">
        <v>375.03650354179803</v>
      </c>
      <c r="O144" s="42"/>
      <c r="P144" s="39"/>
    </row>
    <row r="145" spans="2:16" ht="15" hidden="1" x14ac:dyDescent="0.25">
      <c r="B145" s="18" t="s">
        <v>9</v>
      </c>
      <c r="C145" s="18" t="s">
        <v>54</v>
      </c>
      <c r="D145" s="39"/>
      <c r="E145" s="39"/>
      <c r="F145" s="40">
        <v>690.38045424555298</v>
      </c>
      <c r="G145" s="41">
        <v>3487.3865180396701</v>
      </c>
      <c r="H145" s="39"/>
      <c r="I145" s="39"/>
      <c r="J145" s="39"/>
      <c r="K145" s="39"/>
      <c r="L145" s="39"/>
      <c r="M145" s="40">
        <v>619.02986059116995</v>
      </c>
      <c r="N145" s="40">
        <v>352.46638384281698</v>
      </c>
      <c r="O145" s="39"/>
      <c r="P145" s="39"/>
    </row>
    <row r="146" spans="2:16" ht="15" hidden="1" x14ac:dyDescent="0.25">
      <c r="B146" s="18" t="s">
        <v>9</v>
      </c>
      <c r="C146" s="18" t="s">
        <v>55</v>
      </c>
      <c r="D146" s="41">
        <v>983.841123729331</v>
      </c>
      <c r="E146" s="41">
        <v>1766.2049186306499</v>
      </c>
      <c r="F146" s="40">
        <v>787.49853306720297</v>
      </c>
      <c r="G146" s="41">
        <v>520.39379265421701</v>
      </c>
      <c r="H146" s="41">
        <v>494.51459035270699</v>
      </c>
      <c r="I146" s="41">
        <v>567.70903559317901</v>
      </c>
      <c r="J146" s="41">
        <v>516.784426076773</v>
      </c>
      <c r="K146" s="41">
        <v>384.76650419618898</v>
      </c>
      <c r="L146" s="41">
        <v>588.26380392083297</v>
      </c>
      <c r="M146" s="40">
        <v>347.73311418457502</v>
      </c>
      <c r="N146" s="40">
        <v>381.703886955923</v>
      </c>
      <c r="O146" s="41">
        <v>514.93345031060335</v>
      </c>
      <c r="P146" s="41">
        <v>633.74517770559271</v>
      </c>
    </row>
    <row r="147" spans="2:16" ht="15" hidden="1" x14ac:dyDescent="0.25">
      <c r="B147" s="18" t="s">
        <v>9</v>
      </c>
      <c r="C147" s="18" t="s">
        <v>56</v>
      </c>
      <c r="D147" s="41">
        <v>1147.73197036638</v>
      </c>
      <c r="E147" s="41">
        <v>1883.85302358903</v>
      </c>
      <c r="F147" s="41">
        <v>872.995206116227</v>
      </c>
      <c r="G147" s="41">
        <v>645.37417758676304</v>
      </c>
      <c r="H147" s="41">
        <v>452.63959743257902</v>
      </c>
      <c r="I147" s="41">
        <v>517.90557849015499</v>
      </c>
      <c r="J147" s="41">
        <v>554.71606607079798</v>
      </c>
      <c r="K147" s="41">
        <v>409.14389684784499</v>
      </c>
      <c r="L147" s="41">
        <v>530.51650231249096</v>
      </c>
      <c r="M147" s="40">
        <v>368.74245507530901</v>
      </c>
      <c r="N147" s="40">
        <v>411.05677915943699</v>
      </c>
      <c r="O147" s="40">
        <v>516.06609704490086</v>
      </c>
      <c r="P147" s="41">
        <v>594.77735470948789</v>
      </c>
    </row>
    <row r="148" spans="2:16" ht="15" hidden="1" x14ac:dyDescent="0.25">
      <c r="B148" s="18" t="s">
        <v>9</v>
      </c>
      <c r="C148" s="18" t="s">
        <v>57</v>
      </c>
      <c r="D148" s="41">
        <v>1619.33843808143</v>
      </c>
      <c r="E148" s="40">
        <v>2373.3767031024699</v>
      </c>
      <c r="F148" s="40">
        <v>1032.7574589364599</v>
      </c>
      <c r="G148" s="40">
        <v>766.00479997534399</v>
      </c>
      <c r="H148" s="41">
        <v>575.690780319125</v>
      </c>
      <c r="I148" s="40">
        <v>628.52395809346103</v>
      </c>
      <c r="J148" s="40">
        <v>641.63454085886804</v>
      </c>
      <c r="K148" s="40">
        <v>435.92530211597398</v>
      </c>
      <c r="L148" s="40">
        <v>589.50817282376704</v>
      </c>
      <c r="M148" s="40">
        <v>458.34402417112102</v>
      </c>
      <c r="N148" s="40">
        <v>496.569568422798</v>
      </c>
      <c r="O148" s="40">
        <v>615.29067643598887</v>
      </c>
      <c r="P148" s="40">
        <v>690.03458873262798</v>
      </c>
    </row>
    <row r="149" spans="2:16" ht="15" hidden="1" x14ac:dyDescent="0.25">
      <c r="B149" s="18" t="s">
        <v>9</v>
      </c>
      <c r="C149" s="18" t="s">
        <v>58</v>
      </c>
      <c r="D149" s="41">
        <v>901.97886304346196</v>
      </c>
      <c r="E149" s="40">
        <v>1396.9908707762099</v>
      </c>
      <c r="F149" s="41">
        <v>749.87714477877603</v>
      </c>
      <c r="G149" s="40">
        <v>648.78354987973398</v>
      </c>
      <c r="H149" s="40">
        <v>423.61671921915803</v>
      </c>
      <c r="I149" s="41">
        <v>471.49580677874098</v>
      </c>
      <c r="J149" s="40">
        <v>440.77329967151201</v>
      </c>
      <c r="K149" s="40">
        <v>332.84081929200698</v>
      </c>
      <c r="L149" s="40">
        <v>437.89287881636199</v>
      </c>
      <c r="M149" s="40">
        <v>325.98957224118101</v>
      </c>
      <c r="N149" s="40">
        <v>329.25574470305401</v>
      </c>
      <c r="O149" s="40">
        <v>422.2476458906379</v>
      </c>
      <c r="P149" s="40">
        <v>452.54075382971797</v>
      </c>
    </row>
    <row r="150" spans="2:16" ht="15" hidden="1" x14ac:dyDescent="0.25">
      <c r="B150" s="18" t="s">
        <v>9</v>
      </c>
      <c r="C150" s="18" t="s">
        <v>59</v>
      </c>
      <c r="D150" s="41">
        <v>607.65840846133995</v>
      </c>
      <c r="E150" s="40">
        <v>975.17156009077405</v>
      </c>
      <c r="F150" s="40">
        <v>500.052971501434</v>
      </c>
      <c r="G150" s="40">
        <v>364.72071761084499</v>
      </c>
      <c r="H150" s="40">
        <v>250.25692227777699</v>
      </c>
      <c r="I150" s="40">
        <v>301.80279090217101</v>
      </c>
      <c r="J150" s="40">
        <v>284.35439360300398</v>
      </c>
      <c r="K150" s="40">
        <v>211.952054920103</v>
      </c>
      <c r="L150" s="40">
        <v>291.99693704789001</v>
      </c>
      <c r="M150" s="40">
        <v>316.28251620856901</v>
      </c>
      <c r="N150" s="40">
        <v>339.28822215459599</v>
      </c>
      <c r="O150" s="40">
        <v>420.10747144698161</v>
      </c>
      <c r="P150" s="40">
        <v>488.06085805563583</v>
      </c>
    </row>
    <row r="151" spans="2:16" ht="15" hidden="1" x14ac:dyDescent="0.25">
      <c r="B151" s="18" t="s">
        <v>9</v>
      </c>
      <c r="C151" s="18" t="s">
        <v>60</v>
      </c>
      <c r="D151" s="39"/>
      <c r="E151" s="39"/>
      <c r="F151" s="42"/>
      <c r="G151" s="39"/>
      <c r="H151" s="41">
        <v>2447.5729045018702</v>
      </c>
      <c r="I151" s="41">
        <v>3272.8308804836201</v>
      </c>
      <c r="J151" s="41">
        <v>4114.9471077886001</v>
      </c>
      <c r="K151" s="41">
        <v>2501.69940228724</v>
      </c>
      <c r="L151" s="41">
        <v>2741.77648358855</v>
      </c>
      <c r="M151" s="41">
        <v>2513.28312707958</v>
      </c>
      <c r="N151" s="41">
        <v>2803.5652883580001</v>
      </c>
      <c r="O151" s="41">
        <v>3980.5872971793424</v>
      </c>
      <c r="P151" s="41">
        <v>2617.1590301580836</v>
      </c>
    </row>
    <row r="152" spans="2:16" ht="15" hidden="1" x14ac:dyDescent="0.25">
      <c r="B152" s="18" t="s">
        <v>9</v>
      </c>
      <c r="C152" s="18" t="s">
        <v>61</v>
      </c>
      <c r="D152" s="39"/>
      <c r="E152" s="41">
        <v>6708900.6736126104</v>
      </c>
      <c r="F152" s="40">
        <v>6000742.9336643899</v>
      </c>
      <c r="G152" s="41">
        <v>4090638.9333569701</v>
      </c>
      <c r="H152" s="41">
        <v>3899258.9204623098</v>
      </c>
      <c r="I152" s="41">
        <v>3274423.5023976602</v>
      </c>
      <c r="J152" s="41">
        <v>3517761.54021953</v>
      </c>
      <c r="K152" s="41">
        <v>3123515.1834094101</v>
      </c>
      <c r="L152" s="41">
        <v>2911203.6350921602</v>
      </c>
      <c r="M152" s="39"/>
      <c r="N152" s="41">
        <v>1303661.19942359</v>
      </c>
      <c r="O152" s="39"/>
      <c r="P152" s="39"/>
    </row>
    <row r="153" spans="2:16" ht="15" hidden="1" x14ac:dyDescent="0.25">
      <c r="B153" s="18" t="s">
        <v>9</v>
      </c>
      <c r="C153" s="18" t="s">
        <v>62</v>
      </c>
      <c r="D153" s="41">
        <v>5759.9827328536303</v>
      </c>
      <c r="E153" s="41">
        <v>7764.5045640219696</v>
      </c>
      <c r="F153" s="41">
        <v>5373.2402492566198</v>
      </c>
      <c r="G153" s="41">
        <v>4601.1046286415203</v>
      </c>
      <c r="H153" s="41">
        <v>4093.8059570169498</v>
      </c>
      <c r="I153" s="41">
        <v>3073.4413814496902</v>
      </c>
      <c r="J153" s="40">
        <v>2879.6638582804799</v>
      </c>
      <c r="K153" s="40">
        <v>2492.4205986510901</v>
      </c>
      <c r="L153" s="40">
        <v>2800.3121494725901</v>
      </c>
      <c r="M153" s="40">
        <v>2542.9863010260701</v>
      </c>
      <c r="N153" s="40">
        <v>2132.6357739576001</v>
      </c>
      <c r="O153" s="41">
        <v>2606.0010116801341</v>
      </c>
      <c r="P153" s="41">
        <v>2144.6288750502258</v>
      </c>
    </row>
    <row r="154" spans="2:16" ht="15" hidden="1" x14ac:dyDescent="0.25">
      <c r="B154" s="18" t="s">
        <v>9</v>
      </c>
      <c r="C154" s="18" t="s">
        <v>63</v>
      </c>
      <c r="D154" s="39"/>
      <c r="E154" s="39"/>
      <c r="F154" s="39"/>
      <c r="G154" s="39"/>
      <c r="H154" s="39"/>
      <c r="I154" s="41">
        <v>17476.496788743701</v>
      </c>
      <c r="J154" s="40">
        <v>19942.0810651787</v>
      </c>
      <c r="K154" s="40">
        <v>14812.6716155944</v>
      </c>
      <c r="L154" s="41">
        <v>15642.9900651771</v>
      </c>
      <c r="M154" s="41">
        <v>15901.7432436039</v>
      </c>
      <c r="N154" s="40">
        <v>17053.332625507799</v>
      </c>
      <c r="O154" s="41">
        <v>23930.913619455361</v>
      </c>
      <c r="P154" s="41">
        <v>17783.992175628111</v>
      </c>
    </row>
    <row r="155" spans="2:16" ht="15" hidden="1" x14ac:dyDescent="0.25">
      <c r="B155" s="18" t="s">
        <v>9</v>
      </c>
      <c r="C155" s="18" t="s">
        <v>67</v>
      </c>
      <c r="D155" s="41">
        <v>6.2663058234073299</v>
      </c>
      <c r="E155" s="41">
        <v>4.6981814543766403</v>
      </c>
      <c r="F155" s="40">
        <v>1.7919833667754601</v>
      </c>
      <c r="G155" s="39"/>
      <c r="H155" s="42"/>
      <c r="I155" s="39"/>
      <c r="J155" s="42"/>
      <c r="K155" s="42"/>
      <c r="L155" s="39"/>
      <c r="M155" s="42"/>
      <c r="N155" s="42"/>
      <c r="O155" s="42"/>
      <c r="P155" s="39"/>
    </row>
    <row r="156" spans="2:16" ht="15" hidden="1" x14ac:dyDescent="0.25">
      <c r="B156" s="18" t="s">
        <v>9</v>
      </c>
      <c r="C156" s="18" t="s">
        <v>68</v>
      </c>
      <c r="D156" s="41">
        <v>2.98269141051966</v>
      </c>
      <c r="E156" s="42"/>
      <c r="F156" s="39"/>
      <c r="G156" s="39"/>
      <c r="H156" s="39"/>
      <c r="I156" s="39"/>
      <c r="J156" s="39"/>
      <c r="K156" s="39"/>
      <c r="L156" s="42"/>
      <c r="M156" s="42"/>
      <c r="N156" s="42"/>
      <c r="O156" s="42"/>
      <c r="P156" s="42"/>
    </row>
    <row r="157" spans="2:16" ht="15" hidden="1" x14ac:dyDescent="0.25">
      <c r="B157" s="18" t="s">
        <v>9</v>
      </c>
      <c r="C157" s="18" t="s">
        <v>69</v>
      </c>
      <c r="D157" s="39"/>
      <c r="E157" s="40">
        <v>1939.9545926094099</v>
      </c>
      <c r="F157" s="42"/>
      <c r="G157" s="42"/>
      <c r="H157" s="42"/>
      <c r="I157" s="42"/>
      <c r="J157" s="40">
        <v>122.25795972284</v>
      </c>
      <c r="K157" s="42"/>
      <c r="L157" s="40">
        <v>43.487253397651301</v>
      </c>
      <c r="M157" s="40">
        <v>64.213406889895694</v>
      </c>
      <c r="N157" s="40">
        <v>15.970676176429199</v>
      </c>
      <c r="O157" s="42"/>
      <c r="P157" s="40">
        <v>46.607336435133632</v>
      </c>
    </row>
    <row r="158" spans="2:16" ht="15" hidden="1" x14ac:dyDescent="0.25">
      <c r="B158" s="18" t="s">
        <v>9</v>
      </c>
      <c r="C158" s="18" t="s">
        <v>70</v>
      </c>
      <c r="D158" s="40">
        <v>8797.9447057764301</v>
      </c>
      <c r="E158" s="41">
        <v>7969.0589524631696</v>
      </c>
      <c r="F158" s="41">
        <v>14707.3935761214</v>
      </c>
      <c r="G158" s="41">
        <v>3073.3988419997199</v>
      </c>
      <c r="H158" s="41">
        <v>1564.5152299822601</v>
      </c>
      <c r="I158" s="41">
        <v>738.31207659976599</v>
      </c>
      <c r="J158" s="41">
        <v>694.35508228555796</v>
      </c>
      <c r="K158" s="40">
        <v>421.24158026809602</v>
      </c>
      <c r="L158" s="41">
        <v>356.25663588894002</v>
      </c>
      <c r="M158" s="42"/>
      <c r="N158" s="40">
        <v>251.77344171142599</v>
      </c>
      <c r="O158" s="39"/>
      <c r="P158" s="39"/>
    </row>
    <row r="159" spans="2:16" ht="15" hidden="1" x14ac:dyDescent="0.25">
      <c r="B159" s="18" t="s">
        <v>9</v>
      </c>
      <c r="C159" s="18" t="s">
        <v>71</v>
      </c>
      <c r="D159" s="39"/>
      <c r="E159" s="39"/>
      <c r="F159" s="39"/>
      <c r="G159" s="39"/>
      <c r="H159" s="39"/>
      <c r="I159" s="39"/>
      <c r="J159" s="41">
        <v>179.19883286278301</v>
      </c>
      <c r="K159" s="40">
        <v>465.95025496112402</v>
      </c>
      <c r="L159" s="41">
        <v>469.32190857608902</v>
      </c>
      <c r="M159" s="40">
        <v>368.76104955512898</v>
      </c>
      <c r="N159" s="40">
        <v>326.587169209065</v>
      </c>
      <c r="O159" s="41">
        <v>659.55979386472382</v>
      </c>
      <c r="P159" s="41">
        <v>447.99394277183461</v>
      </c>
    </row>
    <row r="160" spans="2:16" ht="15" hidden="1" x14ac:dyDescent="0.25">
      <c r="B160" s="18" t="s">
        <v>9</v>
      </c>
      <c r="C160" s="18" t="s">
        <v>72</v>
      </c>
      <c r="D160" s="41">
        <v>413527.03976133</v>
      </c>
      <c r="E160" s="41">
        <v>448340.20299665799</v>
      </c>
      <c r="F160" s="41">
        <v>101217.43653984</v>
      </c>
      <c r="G160" s="41">
        <v>161907.71081487701</v>
      </c>
      <c r="H160" s="41">
        <v>151249.44450948801</v>
      </c>
      <c r="I160" s="41">
        <v>107804.99318011801</v>
      </c>
      <c r="J160" s="41">
        <v>124380.31294840301</v>
      </c>
      <c r="K160" s="41">
        <v>88939.934531270002</v>
      </c>
      <c r="L160" s="41">
        <v>96854.300210855596</v>
      </c>
      <c r="M160" s="41">
        <v>96834.121208458004</v>
      </c>
      <c r="N160" s="40">
        <v>92288.244685162703</v>
      </c>
      <c r="O160" s="41">
        <v>125060.07363961749</v>
      </c>
      <c r="P160" s="41">
        <v>84202.05619718571</v>
      </c>
    </row>
    <row r="161" spans="2:16" ht="15" hidden="1" x14ac:dyDescent="0.25">
      <c r="B161" s="18" t="s">
        <v>9</v>
      </c>
      <c r="C161" s="18" t="s">
        <v>73</v>
      </c>
      <c r="D161" s="41">
        <v>1092.9528617752101</v>
      </c>
      <c r="E161" s="41">
        <v>1838.2575148891401</v>
      </c>
      <c r="F161" s="41">
        <v>978.65409131049501</v>
      </c>
      <c r="G161" s="41">
        <v>651.72525076821</v>
      </c>
      <c r="H161" s="41">
        <v>439.60033356855803</v>
      </c>
      <c r="I161" s="41">
        <v>503.90361258835799</v>
      </c>
      <c r="J161" s="41">
        <v>691.70318660319799</v>
      </c>
      <c r="K161" s="41">
        <v>530.69400080278797</v>
      </c>
      <c r="L161" s="41">
        <v>729.446137644126</v>
      </c>
      <c r="M161" s="40">
        <v>477.41937982466402</v>
      </c>
      <c r="N161" s="41">
        <v>486.20239182317499</v>
      </c>
      <c r="O161" s="41">
        <v>626.37221199400187</v>
      </c>
      <c r="P161" s="41">
        <v>740.00517589356411</v>
      </c>
    </row>
    <row r="162" spans="2:16" ht="15" hidden="1" x14ac:dyDescent="0.25">
      <c r="B162" s="18" t="s">
        <v>9</v>
      </c>
      <c r="C162" s="18" t="s">
        <v>74</v>
      </c>
      <c r="D162" s="40">
        <v>158243.337199976</v>
      </c>
      <c r="E162" s="42"/>
      <c r="F162" s="42"/>
      <c r="G162" s="40">
        <v>49119.320476847199</v>
      </c>
      <c r="H162" s="42"/>
      <c r="I162" s="40">
        <v>40563.084470811802</v>
      </c>
      <c r="J162" s="40">
        <v>60401.077785576002</v>
      </c>
      <c r="K162" s="42"/>
      <c r="L162" s="40">
        <v>248597.385925877</v>
      </c>
      <c r="M162" s="40">
        <v>39823.295845168999</v>
      </c>
      <c r="N162" s="40">
        <v>74616.803985863095</v>
      </c>
      <c r="O162" s="42"/>
      <c r="P162" s="39"/>
    </row>
    <row r="163" spans="2:16" ht="15" hidden="1" x14ac:dyDescent="0.25">
      <c r="B163" s="18" t="s">
        <v>9</v>
      </c>
      <c r="C163" s="18" t="s">
        <v>5</v>
      </c>
      <c r="D163" s="42"/>
      <c r="E163" s="40">
        <v>1488564362.50894</v>
      </c>
      <c r="F163" s="42"/>
      <c r="G163" s="42"/>
      <c r="H163" s="42"/>
      <c r="I163" s="42"/>
      <c r="J163" s="40">
        <v>763538170.03759003</v>
      </c>
      <c r="K163" s="40">
        <v>478658976.801139</v>
      </c>
      <c r="L163" s="40">
        <v>636740843.93874705</v>
      </c>
      <c r="M163" s="40">
        <v>529017342.42476302</v>
      </c>
      <c r="N163" s="40">
        <v>544943566.38599801</v>
      </c>
      <c r="O163" s="40">
        <v>699475734.90936792</v>
      </c>
      <c r="P163" s="40">
        <v>492045049.11621189</v>
      </c>
    </row>
    <row r="164" spans="2:16" ht="15" hidden="1" x14ac:dyDescent="0.25">
      <c r="B164" s="18" t="s">
        <v>9</v>
      </c>
      <c r="C164" s="18" t="s">
        <v>12</v>
      </c>
      <c r="D164" s="42"/>
      <c r="E164" s="42"/>
      <c r="F164" s="40">
        <v>5.0899028315424797</v>
      </c>
      <c r="G164" s="40">
        <v>2.74315223244461</v>
      </c>
      <c r="H164" s="40">
        <v>1.7687845510953999</v>
      </c>
      <c r="I164" s="40">
        <v>2.1102124105701301</v>
      </c>
      <c r="J164" s="40">
        <v>2.1553949565734798</v>
      </c>
      <c r="K164" s="40">
        <v>1.8057412091930101</v>
      </c>
      <c r="L164" s="40">
        <v>0.802797442535362</v>
      </c>
      <c r="M164" s="40">
        <v>1.77904737339149</v>
      </c>
      <c r="N164" s="40">
        <v>1.7864982564168701</v>
      </c>
      <c r="O164" s="40">
        <v>2.7520404568149082</v>
      </c>
      <c r="P164" s="40">
        <v>2.5328566844522236</v>
      </c>
    </row>
    <row r="165" spans="2:16" ht="15" hidden="1" x14ac:dyDescent="0.25">
      <c r="B165" s="18" t="s">
        <v>9</v>
      </c>
      <c r="C165" s="18" t="s">
        <v>13</v>
      </c>
      <c r="D165" s="42"/>
      <c r="E165" s="42"/>
      <c r="F165" s="40">
        <v>5.7083955843335703</v>
      </c>
      <c r="G165" s="40">
        <v>5.2443649172668199</v>
      </c>
      <c r="H165" s="40">
        <v>3.1200309384236098</v>
      </c>
      <c r="I165" s="40">
        <v>3.7478341859117701</v>
      </c>
      <c r="J165" s="40">
        <v>2.7724331120969201</v>
      </c>
      <c r="K165" s="40">
        <v>1.76686182848023</v>
      </c>
      <c r="L165" s="40">
        <v>1.95635130778348</v>
      </c>
      <c r="M165" s="40">
        <v>3.8405418714235</v>
      </c>
      <c r="N165" s="40">
        <v>3.25385731438756</v>
      </c>
      <c r="O165" s="40">
        <v>5.0084694406180716</v>
      </c>
      <c r="P165" s="41">
        <v>3.025933168886894</v>
      </c>
    </row>
    <row r="166" spans="2:16" ht="15" hidden="1" x14ac:dyDescent="0.25">
      <c r="B166" s="18" t="s">
        <v>9</v>
      </c>
      <c r="C166" s="18" t="s">
        <v>76</v>
      </c>
      <c r="D166" s="42"/>
      <c r="E166" s="42"/>
      <c r="F166" s="40">
        <v>11.2693349747897</v>
      </c>
      <c r="G166" s="42"/>
      <c r="H166" s="40">
        <v>3.0786831407688799</v>
      </c>
      <c r="I166" s="40">
        <v>3.53317426392378</v>
      </c>
      <c r="J166" s="40">
        <v>5.4487212392878401</v>
      </c>
      <c r="K166" s="40">
        <v>3.30273384213453</v>
      </c>
      <c r="L166" s="40">
        <v>2.9825525894698601</v>
      </c>
      <c r="M166" s="40">
        <v>1.8585572792557199</v>
      </c>
      <c r="N166" s="40">
        <v>2.2111274308566</v>
      </c>
      <c r="O166" s="40">
        <v>3.9597569957902023</v>
      </c>
      <c r="P166" s="40">
        <v>1.8339337312884818</v>
      </c>
    </row>
    <row r="167" spans="2:16" ht="15" hidden="1" x14ac:dyDescent="0.25">
      <c r="B167" s="18" t="s">
        <v>9</v>
      </c>
      <c r="C167" s="18" t="s">
        <v>78</v>
      </c>
      <c r="D167" s="42"/>
      <c r="E167" s="42"/>
      <c r="F167" s="42"/>
      <c r="G167" s="42"/>
      <c r="H167" s="42"/>
      <c r="I167" s="40">
        <v>23.8095807598243</v>
      </c>
      <c r="J167" s="40">
        <v>22.2498505054951</v>
      </c>
      <c r="K167" s="40">
        <v>17.097036998935</v>
      </c>
      <c r="L167" s="40">
        <v>13.492847946519101</v>
      </c>
      <c r="M167" s="40">
        <v>13.059073795354101</v>
      </c>
      <c r="N167" s="40">
        <v>6.6338158753722203</v>
      </c>
      <c r="O167" s="42"/>
      <c r="P167" s="42"/>
    </row>
    <row r="168" spans="2:16" ht="15" hidden="1" x14ac:dyDescent="0.25">
      <c r="B168" s="18" t="s">
        <v>9</v>
      </c>
      <c r="C168" s="18" t="s">
        <v>79</v>
      </c>
      <c r="D168" s="39"/>
      <c r="E168" s="39"/>
      <c r="F168" s="41">
        <v>128.01679214517699</v>
      </c>
      <c r="G168" s="41">
        <v>74.561073110897695</v>
      </c>
      <c r="H168" s="40">
        <v>48.633442603957199</v>
      </c>
      <c r="I168" s="40">
        <v>56.503121088315702</v>
      </c>
      <c r="J168" s="40">
        <v>107.598257641457</v>
      </c>
      <c r="K168" s="40">
        <v>78.999491662078796</v>
      </c>
      <c r="L168" s="40">
        <v>109.179320206922</v>
      </c>
      <c r="M168" s="40">
        <v>104.06853164977301</v>
      </c>
      <c r="N168" s="40">
        <v>106.89481226526399</v>
      </c>
      <c r="O168" s="40">
        <v>129.94379981352225</v>
      </c>
      <c r="P168" s="41">
        <v>152.03300306540407</v>
      </c>
    </row>
    <row r="169" spans="2:16" ht="15" hidden="1" x14ac:dyDescent="0.25">
      <c r="B169" s="18" t="s">
        <v>9</v>
      </c>
      <c r="C169" s="18" t="s">
        <v>81</v>
      </c>
      <c r="D169" s="39"/>
      <c r="E169" s="39"/>
      <c r="F169" s="41">
        <v>18.5498111034941</v>
      </c>
      <c r="G169" s="41">
        <v>11.150699855060401</v>
      </c>
      <c r="H169" s="40">
        <v>7.8053603745228601</v>
      </c>
      <c r="I169" s="40">
        <v>12.3792782965849</v>
      </c>
      <c r="J169" s="40">
        <v>8.5515496857082098</v>
      </c>
      <c r="K169" s="40">
        <v>5.3644620179672797</v>
      </c>
      <c r="L169" s="40">
        <v>8.4368170347739699</v>
      </c>
      <c r="M169" s="40">
        <v>5.9265784701781996</v>
      </c>
      <c r="N169" s="40">
        <v>5.3761557591237601</v>
      </c>
      <c r="O169" s="40">
        <v>5.5433276929610322</v>
      </c>
      <c r="P169" s="40">
        <v>5.220571015096394</v>
      </c>
    </row>
    <row r="170" spans="2:16" ht="15" hidden="1" x14ac:dyDescent="0.25">
      <c r="B170" s="18" t="s">
        <v>9</v>
      </c>
      <c r="C170" s="18" t="s">
        <v>82</v>
      </c>
      <c r="D170" s="41">
        <v>20.8840895395867</v>
      </c>
      <c r="E170" s="41">
        <v>33.171527256922602</v>
      </c>
      <c r="F170" s="39"/>
      <c r="G170" s="41">
        <v>36.473902188026102</v>
      </c>
      <c r="H170" s="40">
        <v>19.054785822281399</v>
      </c>
      <c r="I170" s="40">
        <v>32.388559013745201</v>
      </c>
      <c r="J170" s="40">
        <v>28.791243298691601</v>
      </c>
      <c r="K170" s="40">
        <v>33.505734215865701</v>
      </c>
      <c r="L170" s="40">
        <v>39.171967319233097</v>
      </c>
      <c r="M170" s="40">
        <v>20.292644967994502</v>
      </c>
      <c r="N170" s="40">
        <v>23.720232099038601</v>
      </c>
      <c r="O170" s="40">
        <v>43.870948808757859</v>
      </c>
      <c r="P170" s="40">
        <v>47.577672271505783</v>
      </c>
    </row>
    <row r="171" spans="2:16" ht="15" hidden="1" x14ac:dyDescent="0.25">
      <c r="B171" s="18" t="s">
        <v>9</v>
      </c>
      <c r="C171" s="18" t="s">
        <v>83</v>
      </c>
      <c r="D171" s="40">
        <v>28.4691839542078</v>
      </c>
      <c r="E171" s="40">
        <v>35.885032056331703</v>
      </c>
      <c r="F171" s="40">
        <v>21.4923585356517</v>
      </c>
      <c r="G171" s="40">
        <v>21.166684128245599</v>
      </c>
      <c r="H171" s="40">
        <v>13.5195407012652</v>
      </c>
      <c r="I171" s="40">
        <v>19.277476607358398</v>
      </c>
      <c r="J171" s="40">
        <v>19.4326381690733</v>
      </c>
      <c r="K171" s="40">
        <v>18.9736486520043</v>
      </c>
      <c r="L171" s="40">
        <v>19.523498873008901</v>
      </c>
      <c r="M171" s="40">
        <v>13.634577395304699</v>
      </c>
      <c r="N171" s="40">
        <v>15.9873237722861</v>
      </c>
      <c r="O171" s="40">
        <v>30.730199701743516</v>
      </c>
      <c r="P171" s="40">
        <v>24.619357226421755</v>
      </c>
    </row>
    <row r="172" spans="2:16" ht="15" hidden="1" x14ac:dyDescent="0.25">
      <c r="B172" s="18" t="s">
        <v>9</v>
      </c>
      <c r="C172" s="18" t="s">
        <v>84</v>
      </c>
      <c r="D172" s="40">
        <v>56.913135834757902</v>
      </c>
      <c r="E172" s="40">
        <v>71.633410046470701</v>
      </c>
      <c r="F172" s="40">
        <v>28.106390906141801</v>
      </c>
      <c r="G172" s="40">
        <v>50.583129307122299</v>
      </c>
      <c r="H172" s="40">
        <v>30.4667474557329</v>
      </c>
      <c r="I172" s="40">
        <v>41.233525051823001</v>
      </c>
      <c r="J172" s="40">
        <v>38.3216557750089</v>
      </c>
      <c r="K172" s="40">
        <v>42.1359817808777</v>
      </c>
      <c r="L172" s="40">
        <v>48.021272565020801</v>
      </c>
      <c r="M172" s="40">
        <v>26.4017944648648</v>
      </c>
      <c r="N172" s="40">
        <v>30.439246068230901</v>
      </c>
      <c r="O172" s="40">
        <v>54.454032638055466</v>
      </c>
      <c r="P172" s="40">
        <v>56.61042100618657</v>
      </c>
    </row>
    <row r="173" spans="2:16" ht="15" hidden="1" x14ac:dyDescent="0.25">
      <c r="B173" s="18" t="s">
        <v>9</v>
      </c>
      <c r="C173" s="18" t="s">
        <v>86</v>
      </c>
      <c r="D173" s="42"/>
      <c r="E173" s="41">
        <v>3814.2425898991</v>
      </c>
      <c r="F173" s="41">
        <v>1812.5271577459901</v>
      </c>
      <c r="G173" s="39"/>
      <c r="H173" s="42"/>
      <c r="I173" s="42"/>
      <c r="J173" s="42"/>
      <c r="K173" s="42"/>
      <c r="L173" s="42"/>
      <c r="M173" s="39"/>
      <c r="N173" s="42"/>
      <c r="O173" s="39"/>
      <c r="P173" s="39"/>
    </row>
    <row r="174" spans="2:16" ht="15" hidden="1" x14ac:dyDescent="0.25">
      <c r="B174" s="18" t="s">
        <v>9</v>
      </c>
      <c r="C174" s="18" t="s">
        <v>87</v>
      </c>
      <c r="D174" s="42"/>
      <c r="E174" s="42"/>
      <c r="F174" s="42"/>
      <c r="G174" s="40">
        <v>457.20961762396303</v>
      </c>
      <c r="H174" s="42"/>
      <c r="I174" s="42"/>
      <c r="J174" s="40">
        <v>405.76433161191397</v>
      </c>
      <c r="K174" s="42"/>
      <c r="L174" s="42"/>
      <c r="M174" s="40">
        <v>162.51718263606799</v>
      </c>
      <c r="N174" s="42"/>
      <c r="O174" s="42"/>
      <c r="P174" s="42"/>
    </row>
    <row r="175" spans="2:16" ht="15" hidden="1" x14ac:dyDescent="0.25">
      <c r="B175" s="18" t="s">
        <v>9</v>
      </c>
      <c r="C175" s="18" t="s">
        <v>89</v>
      </c>
      <c r="D175" s="42"/>
      <c r="E175" s="42"/>
      <c r="F175" s="40">
        <v>1679.1164045160799</v>
      </c>
      <c r="G175" s="42"/>
      <c r="H175" s="42"/>
      <c r="I175" s="42"/>
      <c r="J175" s="42"/>
      <c r="K175" s="42"/>
      <c r="L175" s="42"/>
      <c r="M175" s="42"/>
      <c r="N175" s="42"/>
      <c r="O175" s="42"/>
      <c r="P175" s="42"/>
    </row>
    <row r="176" spans="2:16" ht="15" hidden="1" x14ac:dyDescent="0.25">
      <c r="B176" s="18" t="s">
        <v>9</v>
      </c>
      <c r="C176" s="18" t="s">
        <v>91</v>
      </c>
      <c r="D176" s="42"/>
      <c r="E176" s="42"/>
      <c r="F176" s="42"/>
      <c r="G176" s="40">
        <v>7093.9694657838099</v>
      </c>
      <c r="H176" s="42"/>
      <c r="I176" s="42"/>
      <c r="J176" s="42"/>
      <c r="K176" s="42"/>
      <c r="L176" s="42"/>
      <c r="M176" s="42"/>
      <c r="N176" s="42"/>
      <c r="O176" s="42"/>
      <c r="P176" s="42"/>
    </row>
    <row r="177" spans="2:16" ht="15" hidden="1" x14ac:dyDescent="0.25">
      <c r="B177" s="18" t="s">
        <v>9</v>
      </c>
      <c r="C177" s="18" t="s">
        <v>92</v>
      </c>
      <c r="D177" s="39"/>
      <c r="E177" s="41">
        <v>2317.9024369393201</v>
      </c>
      <c r="F177" s="41">
        <v>1368.76973270805</v>
      </c>
      <c r="G177" s="42"/>
      <c r="H177" s="42"/>
      <c r="I177" s="42"/>
      <c r="J177" s="42"/>
      <c r="K177" s="39"/>
      <c r="L177" s="42"/>
      <c r="M177" s="42"/>
      <c r="N177" s="42"/>
      <c r="O177" s="42"/>
      <c r="P177" s="42"/>
    </row>
    <row r="178" spans="2:16" ht="15" hidden="1" x14ac:dyDescent="0.25">
      <c r="B178" s="18" t="s">
        <v>9</v>
      </c>
      <c r="C178" s="18" t="s">
        <v>93</v>
      </c>
      <c r="D178" s="39"/>
      <c r="E178" s="39"/>
      <c r="F178" s="39"/>
      <c r="G178" s="42"/>
      <c r="H178" s="42"/>
      <c r="I178" s="42"/>
      <c r="J178" s="40">
        <v>532.13072864885203</v>
      </c>
      <c r="K178" s="40">
        <v>332.99217518519299</v>
      </c>
      <c r="L178" s="40">
        <v>319.14945446253</v>
      </c>
      <c r="M178" s="40">
        <v>284.19425185144399</v>
      </c>
      <c r="N178" s="40">
        <v>85.782224201200094</v>
      </c>
      <c r="O178" s="40">
        <v>373.58827147748593</v>
      </c>
      <c r="P178" s="40">
        <v>157.51455231256142</v>
      </c>
    </row>
    <row r="179" spans="2:16" ht="15" hidden="1" x14ac:dyDescent="0.25">
      <c r="B179" s="18" t="s">
        <v>9</v>
      </c>
      <c r="C179" s="18" t="s">
        <v>94</v>
      </c>
      <c r="D179" s="39"/>
      <c r="E179" s="39"/>
      <c r="F179" s="39"/>
      <c r="G179" s="42"/>
      <c r="H179" s="42"/>
      <c r="I179" s="42"/>
      <c r="J179" s="40">
        <v>28.3987823814774</v>
      </c>
      <c r="K179" s="42"/>
      <c r="L179" s="42"/>
      <c r="M179" s="40">
        <v>12.3366052892161</v>
      </c>
      <c r="N179" s="40">
        <v>4.9374731153128897</v>
      </c>
      <c r="O179" s="42"/>
      <c r="P179" s="42"/>
    </row>
    <row r="180" spans="2:16" ht="15" hidden="1" x14ac:dyDescent="0.25">
      <c r="B180" s="18" t="s">
        <v>9</v>
      </c>
      <c r="C180" s="18" t="s">
        <v>95</v>
      </c>
      <c r="D180" s="39"/>
      <c r="E180" s="39"/>
      <c r="F180" s="40">
        <v>2215.9550655418302</v>
      </c>
      <c r="G180" s="39"/>
      <c r="H180" s="42"/>
      <c r="I180" s="42"/>
      <c r="J180" s="39"/>
      <c r="K180" s="42"/>
      <c r="L180" s="42"/>
      <c r="M180" s="40">
        <v>646.285535428343</v>
      </c>
      <c r="N180" s="40">
        <v>459.838797944764</v>
      </c>
      <c r="O180" s="42"/>
      <c r="P180" s="39"/>
    </row>
    <row r="181" spans="2:16" ht="15" hidden="1" x14ac:dyDescent="0.25">
      <c r="B181" s="18" t="s">
        <v>9</v>
      </c>
      <c r="C181" s="18" t="s">
        <v>96</v>
      </c>
      <c r="D181" s="39"/>
      <c r="E181" s="41">
        <v>2434.7165652711301</v>
      </c>
      <c r="F181" s="42"/>
      <c r="G181" s="41">
        <v>1362.1717585028</v>
      </c>
      <c r="H181" s="40">
        <v>632.58533148686502</v>
      </c>
      <c r="I181" s="39"/>
      <c r="J181" s="41">
        <v>363.23825983308598</v>
      </c>
      <c r="K181" s="40">
        <v>279.989505129593</v>
      </c>
      <c r="L181" s="40">
        <v>212.04089176600601</v>
      </c>
      <c r="M181" s="40">
        <v>242.39068356105</v>
      </c>
      <c r="N181" s="41">
        <v>200.12044127646001</v>
      </c>
      <c r="O181" s="41">
        <v>186.12340787507677</v>
      </c>
      <c r="P181" s="41">
        <v>117.28992622146058</v>
      </c>
    </row>
    <row r="182" spans="2:16" ht="15" hidden="1" x14ac:dyDescent="0.25">
      <c r="B182" s="18" t="s">
        <v>9</v>
      </c>
      <c r="C182" s="18" t="s">
        <v>97</v>
      </c>
      <c r="D182" s="42"/>
      <c r="E182" s="42"/>
      <c r="F182" s="40">
        <v>1103.7736290994901</v>
      </c>
      <c r="G182" s="42"/>
      <c r="H182" s="42"/>
      <c r="I182" s="42"/>
      <c r="J182" s="42"/>
      <c r="K182" s="42"/>
      <c r="L182" s="42"/>
      <c r="M182" s="42"/>
      <c r="N182" s="42"/>
      <c r="O182" s="42"/>
      <c r="P182" s="39"/>
    </row>
    <row r="183" spans="2:16" ht="15" hidden="1" x14ac:dyDescent="0.25">
      <c r="B183" s="18" t="s">
        <v>9</v>
      </c>
      <c r="C183" s="18" t="s">
        <v>98</v>
      </c>
      <c r="D183" s="42"/>
      <c r="E183" s="42"/>
      <c r="F183" s="42"/>
      <c r="G183" s="42"/>
      <c r="H183" s="42"/>
      <c r="I183" s="42"/>
      <c r="J183" s="40">
        <v>5.7371547951961297</v>
      </c>
      <c r="K183" s="40">
        <v>4.7742566651878482</v>
      </c>
      <c r="L183" s="42"/>
      <c r="M183" s="42"/>
      <c r="N183" s="40">
        <v>0.21835176845885401</v>
      </c>
      <c r="O183" s="42"/>
      <c r="P183" s="42"/>
    </row>
    <row r="184" spans="2:16" ht="15" hidden="1" x14ac:dyDescent="0.25">
      <c r="B184" s="18" t="s">
        <v>9</v>
      </c>
      <c r="C184" s="18" t="s">
        <v>99</v>
      </c>
      <c r="D184" s="42"/>
      <c r="E184" s="41">
        <v>632908.163139157</v>
      </c>
      <c r="F184" s="40">
        <v>609198.93852592004</v>
      </c>
      <c r="G184" s="41">
        <v>427262.46652950201</v>
      </c>
      <c r="H184" s="40">
        <v>353040.08019676199</v>
      </c>
      <c r="I184" s="40">
        <v>257676.51773539599</v>
      </c>
      <c r="J184" s="41">
        <v>301707.38620623201</v>
      </c>
      <c r="K184" s="41">
        <v>248658.54771660501</v>
      </c>
      <c r="L184" s="41">
        <v>200841.71036658899</v>
      </c>
      <c r="M184" s="40">
        <v>218943.38792661999</v>
      </c>
      <c r="N184" s="40">
        <v>218123.10712936299</v>
      </c>
      <c r="O184" s="41">
        <v>237564.14602788829</v>
      </c>
      <c r="P184" s="41">
        <v>173522.00928372142</v>
      </c>
    </row>
    <row r="185" spans="2:16" ht="15" hidden="1" x14ac:dyDescent="0.25">
      <c r="B185" s="18" t="s">
        <v>9</v>
      </c>
      <c r="C185" s="18" t="s">
        <v>100</v>
      </c>
      <c r="D185" s="39"/>
      <c r="E185" s="42"/>
      <c r="F185" s="42"/>
      <c r="G185" s="42"/>
      <c r="H185" s="42"/>
      <c r="I185" s="42"/>
      <c r="J185" s="42"/>
      <c r="K185" s="40">
        <v>0.81030390790865203</v>
      </c>
      <c r="L185" s="42"/>
      <c r="M185" s="40">
        <v>0.12421632357651601</v>
      </c>
      <c r="N185" s="40">
        <v>0.73529879739665904</v>
      </c>
      <c r="O185" s="42"/>
      <c r="P185" s="39"/>
    </row>
    <row r="186" spans="2:16" ht="15" hidden="1" x14ac:dyDescent="0.25">
      <c r="B186" s="18" t="s">
        <v>9</v>
      </c>
      <c r="C186" s="18" t="s">
        <v>103</v>
      </c>
      <c r="D186" s="40">
        <v>3465.9659772702498</v>
      </c>
      <c r="E186" s="40">
        <v>2527.5465781292601</v>
      </c>
      <c r="F186" s="40">
        <v>960.07636677282903</v>
      </c>
      <c r="G186" s="40">
        <v>838.57690547658103</v>
      </c>
      <c r="H186" s="40">
        <v>379.596458438902</v>
      </c>
      <c r="I186" s="40">
        <v>659.20942118391702</v>
      </c>
      <c r="J186" s="40">
        <v>527.27582284427501</v>
      </c>
      <c r="K186" s="40">
        <v>428.70663231405899</v>
      </c>
      <c r="L186" s="40">
        <v>828.06255687428495</v>
      </c>
      <c r="M186" s="40">
        <v>386.51759455553099</v>
      </c>
      <c r="N186" s="40">
        <v>452.41239477342998</v>
      </c>
      <c r="O186" s="40">
        <v>580.24796795382088</v>
      </c>
      <c r="P186" s="40">
        <v>813.21593247804776</v>
      </c>
    </row>
    <row r="187" spans="2:16" ht="15" hidden="1" x14ac:dyDescent="0.25">
      <c r="B187" s="18" t="s">
        <v>9</v>
      </c>
      <c r="C187" s="18" t="s">
        <v>104</v>
      </c>
      <c r="D187" s="40">
        <v>2544.7008584465202</v>
      </c>
      <c r="E187" s="40">
        <v>4008.98046815015</v>
      </c>
      <c r="F187" s="40">
        <v>1796.4077031976799</v>
      </c>
      <c r="G187" s="41">
        <v>1248.99815495848</v>
      </c>
      <c r="H187" s="40">
        <v>784.99397861150396</v>
      </c>
      <c r="I187" s="40">
        <v>1073.78314361042</v>
      </c>
      <c r="J187" s="40">
        <v>969.78785596111697</v>
      </c>
      <c r="K187" s="40">
        <v>744.48657355721605</v>
      </c>
      <c r="L187" s="40">
        <v>1145.5086551679401</v>
      </c>
      <c r="M187" s="40">
        <v>734.08363598488904</v>
      </c>
      <c r="N187" s="40">
        <v>812.21825967909399</v>
      </c>
      <c r="O187" s="40">
        <v>988.17353139610725</v>
      </c>
      <c r="P187" s="40">
        <v>1168.1123850328188</v>
      </c>
    </row>
    <row r="188" spans="2:16" ht="15" hidden="1" x14ac:dyDescent="0.25">
      <c r="B188" s="18" t="s">
        <v>9</v>
      </c>
      <c r="C188" s="18" t="s">
        <v>105</v>
      </c>
      <c r="D188" s="42"/>
      <c r="E188" s="42"/>
      <c r="F188" s="42"/>
      <c r="G188" s="39"/>
      <c r="H188" s="40">
        <v>59.227445784711499</v>
      </c>
      <c r="I188" s="40">
        <v>132.98055714070401</v>
      </c>
      <c r="J188" s="40">
        <v>87.314682463086697</v>
      </c>
      <c r="K188" s="40">
        <v>103.20145193054</v>
      </c>
      <c r="L188" s="40">
        <v>211.03434905889</v>
      </c>
      <c r="M188" s="40">
        <v>113.27120382232199</v>
      </c>
      <c r="N188" s="40">
        <v>144.08951012938701</v>
      </c>
      <c r="O188" s="40">
        <v>176.27241542729419</v>
      </c>
      <c r="P188" s="40">
        <v>226.49578463817585</v>
      </c>
    </row>
    <row r="189" spans="2:16" ht="15" hidden="1" x14ac:dyDescent="0.25">
      <c r="B189" s="18" t="s">
        <v>9</v>
      </c>
      <c r="C189" s="18" t="s">
        <v>106</v>
      </c>
      <c r="D189" s="40">
        <v>9724127.7738506701</v>
      </c>
      <c r="E189" s="40">
        <v>13164723.218495199</v>
      </c>
      <c r="F189" s="40">
        <v>12794539.429663699</v>
      </c>
      <c r="G189" s="40">
        <v>5348794.1309302105</v>
      </c>
      <c r="H189" s="40">
        <v>8445471.4744551107</v>
      </c>
      <c r="I189" s="40">
        <v>7660176.3564192001</v>
      </c>
      <c r="J189" s="40">
        <v>10286478.528515499</v>
      </c>
      <c r="K189" s="40">
        <v>8877327.8146423697</v>
      </c>
      <c r="L189" s="40">
        <v>8671495.0181746595</v>
      </c>
      <c r="M189" s="40">
        <v>7496562.1009118101</v>
      </c>
      <c r="N189" s="40">
        <v>7451538.49116778</v>
      </c>
      <c r="O189" s="40">
        <v>8435755.3297256492</v>
      </c>
      <c r="P189" s="40">
        <v>6826914.8574719597</v>
      </c>
    </row>
    <row r="190" spans="2:16" ht="15" hidden="1" x14ac:dyDescent="0.25">
      <c r="B190" s="18" t="s">
        <v>9</v>
      </c>
      <c r="C190" s="18" t="s">
        <v>107</v>
      </c>
      <c r="D190" s="40">
        <v>17061515.439425901</v>
      </c>
      <c r="E190" s="40">
        <v>18344076.254161298</v>
      </c>
      <c r="F190" s="40">
        <v>14274002.256480001</v>
      </c>
      <c r="G190" s="40">
        <v>8257653.4185836297</v>
      </c>
      <c r="H190" s="47">
        <v>9644409.7789137308</v>
      </c>
      <c r="I190" s="45">
        <v>6399672.1274111597</v>
      </c>
      <c r="J190" s="40">
        <v>6311087.0243636696</v>
      </c>
      <c r="K190" s="40">
        <v>5091859.1386212204</v>
      </c>
      <c r="L190" s="40">
        <v>4480373.2303248802</v>
      </c>
      <c r="M190" s="40">
        <v>4992217.6245722501</v>
      </c>
      <c r="N190" s="40">
        <v>4437677.4264226397</v>
      </c>
      <c r="O190" s="40">
        <v>6495774.14038515</v>
      </c>
      <c r="P190" s="40">
        <v>5169250.1232402977</v>
      </c>
    </row>
    <row r="191" spans="2:16" ht="15" hidden="1" x14ac:dyDescent="0.25">
      <c r="B191" s="18" t="s">
        <v>9</v>
      </c>
      <c r="C191" s="18" t="s">
        <v>108</v>
      </c>
      <c r="D191" s="42"/>
      <c r="E191" s="42"/>
      <c r="F191" s="42"/>
      <c r="G191" s="40">
        <v>35.308942969704901</v>
      </c>
      <c r="H191" s="40">
        <v>9.9406126639082206</v>
      </c>
      <c r="I191" s="40">
        <v>8.0487589453720503</v>
      </c>
      <c r="J191" s="40">
        <v>5.7457910911608501</v>
      </c>
      <c r="K191" s="40">
        <v>3.3856353782267901</v>
      </c>
      <c r="L191" s="40">
        <v>5.2782881672879798</v>
      </c>
      <c r="M191" s="40">
        <v>2.7658092939307402</v>
      </c>
      <c r="N191" s="40">
        <v>3.1450651822793398</v>
      </c>
      <c r="O191" s="40">
        <v>5.2260639779737206</v>
      </c>
      <c r="P191" s="40">
        <v>4.5694129712032572</v>
      </c>
    </row>
    <row r="192" spans="2:16" ht="15" hidden="1" x14ac:dyDescent="0.25">
      <c r="B192" s="18" t="s">
        <v>9</v>
      </c>
      <c r="C192" s="18" t="s">
        <v>109</v>
      </c>
      <c r="D192" s="42"/>
      <c r="E192" s="39"/>
      <c r="F192" s="41">
        <v>4006.6643774449599</v>
      </c>
      <c r="G192" s="42"/>
      <c r="H192" s="40">
        <v>1692.5949351972799</v>
      </c>
      <c r="I192" s="42"/>
      <c r="J192" s="42"/>
      <c r="K192" s="40">
        <v>971.29692685603095</v>
      </c>
      <c r="L192" s="40">
        <v>873.90409352020595</v>
      </c>
      <c r="M192" s="40">
        <v>923.73837107754002</v>
      </c>
      <c r="N192" s="42"/>
      <c r="O192" s="42"/>
      <c r="P192" s="42"/>
    </row>
    <row r="193" spans="2:16" ht="15" hidden="1" x14ac:dyDescent="0.25">
      <c r="B193" s="18" t="s">
        <v>9</v>
      </c>
      <c r="C193" s="18" t="s">
        <v>110</v>
      </c>
      <c r="D193" s="41">
        <v>36.712799503016299</v>
      </c>
      <c r="E193" s="41">
        <v>68.047629475074203</v>
      </c>
      <c r="F193" s="41">
        <v>22.668715708887898</v>
      </c>
      <c r="G193" s="41">
        <v>17.153960005506399</v>
      </c>
      <c r="H193" s="41">
        <v>11.8692163797663</v>
      </c>
      <c r="I193" s="41">
        <v>11.705698625709701</v>
      </c>
      <c r="J193" s="40">
        <v>11.321353321240901</v>
      </c>
      <c r="K193" s="40">
        <v>7.8674724202013397</v>
      </c>
      <c r="L193" s="40">
        <v>8.0698940182702508</v>
      </c>
      <c r="M193" s="40">
        <v>8.4239132883126207</v>
      </c>
      <c r="N193" s="40">
        <v>15.524534232482299</v>
      </c>
      <c r="O193" s="40">
        <v>20.200643072989763</v>
      </c>
      <c r="P193" s="40">
        <v>10.869804357766839</v>
      </c>
    </row>
    <row r="194" spans="2:16" ht="15" hidden="1" x14ac:dyDescent="0.25">
      <c r="B194" s="18" t="s">
        <v>9</v>
      </c>
      <c r="C194" s="18" t="s">
        <v>111</v>
      </c>
      <c r="D194" s="41">
        <v>5.0322797253106097</v>
      </c>
      <c r="E194" s="41">
        <v>7.5825880906249203</v>
      </c>
      <c r="F194" s="41">
        <v>4.3657546346089502</v>
      </c>
      <c r="G194" s="41">
        <v>3.4596260779074099</v>
      </c>
      <c r="H194" s="41">
        <v>2.67986634914429</v>
      </c>
      <c r="I194" s="41">
        <v>2.8512680734299698</v>
      </c>
      <c r="J194" s="40">
        <v>1.7619110749454601</v>
      </c>
      <c r="K194" s="40">
        <v>2.8409284354364899</v>
      </c>
      <c r="L194" s="40">
        <v>3.3520946329717898</v>
      </c>
      <c r="M194" s="40">
        <v>1.7391419027600401</v>
      </c>
      <c r="N194" s="40">
        <v>1.7860568357954101</v>
      </c>
      <c r="O194" s="40">
        <v>2.0414630787279524</v>
      </c>
      <c r="P194" s="40">
        <v>1.4141913769280008</v>
      </c>
    </row>
    <row r="195" spans="2:16" ht="15" hidden="1" x14ac:dyDescent="0.25">
      <c r="B195" s="18" t="s">
        <v>9</v>
      </c>
      <c r="C195" s="18" t="s">
        <v>112</v>
      </c>
      <c r="D195" s="41">
        <v>420.99369083562789</v>
      </c>
      <c r="E195" s="41">
        <v>485.73551783692125</v>
      </c>
      <c r="F195" s="41">
        <v>124.512348749347</v>
      </c>
      <c r="G195" s="39"/>
      <c r="H195" s="41">
        <v>106.8841058644426</v>
      </c>
      <c r="I195" s="41">
        <v>67.111077982348448</v>
      </c>
      <c r="J195" s="40">
        <v>76.376779076552836</v>
      </c>
      <c r="K195" s="40">
        <v>60.190207339906266</v>
      </c>
      <c r="L195" s="40">
        <v>68.197330236725747</v>
      </c>
      <c r="M195" s="40">
        <v>52.848528557755117</v>
      </c>
      <c r="N195" s="40">
        <v>65.50054924054362</v>
      </c>
      <c r="O195" s="40">
        <v>64.746062500501651</v>
      </c>
      <c r="P195" s="40">
        <v>39.324178828187812</v>
      </c>
    </row>
    <row r="196" spans="2:16" ht="15" hidden="1" x14ac:dyDescent="0.25">
      <c r="B196" s="18" t="s">
        <v>9</v>
      </c>
      <c r="C196" s="18" t="s">
        <v>113</v>
      </c>
      <c r="D196" s="40">
        <v>82324198.032095104</v>
      </c>
      <c r="E196" s="40">
        <v>184524124.706043</v>
      </c>
      <c r="F196" s="40">
        <v>78102916.565284193</v>
      </c>
      <c r="G196" s="40">
        <v>64519737.405639298</v>
      </c>
      <c r="H196" s="40">
        <v>71571090.776073098</v>
      </c>
      <c r="I196" s="40">
        <v>47261710.511266202</v>
      </c>
      <c r="J196" s="40">
        <v>57742866.933673598</v>
      </c>
      <c r="K196" s="40">
        <v>37973391.218419202</v>
      </c>
      <c r="L196" s="40">
        <v>40961771.676735401</v>
      </c>
      <c r="M196" s="40">
        <v>43648567.7612634</v>
      </c>
      <c r="N196" s="40">
        <v>42063539.137948602</v>
      </c>
      <c r="O196" s="40">
        <v>60274144.545420043</v>
      </c>
      <c r="P196" s="41">
        <v>40075337.730764769</v>
      </c>
    </row>
    <row r="197" spans="2:16" ht="15" hidden="1" x14ac:dyDescent="0.25">
      <c r="B197" s="18" t="s">
        <v>9</v>
      </c>
      <c r="C197" s="18" t="s">
        <v>114</v>
      </c>
      <c r="D197" s="42"/>
      <c r="E197" s="42"/>
      <c r="F197" s="42"/>
      <c r="G197" s="42"/>
      <c r="H197" s="42"/>
      <c r="I197" s="42"/>
      <c r="J197" s="40">
        <v>177.51691294411501</v>
      </c>
      <c r="K197" s="40">
        <v>160.36572473106199</v>
      </c>
      <c r="L197" s="40">
        <v>153.306118150857</v>
      </c>
      <c r="M197" s="40">
        <v>121.833071188086</v>
      </c>
      <c r="N197" s="40">
        <v>88.239915760873103</v>
      </c>
      <c r="O197" s="40">
        <v>118.24568067111605</v>
      </c>
      <c r="P197" s="40">
        <v>70.289374607307892</v>
      </c>
    </row>
    <row r="198" spans="2:16" ht="15" hidden="1" x14ac:dyDescent="0.25">
      <c r="B198" s="18" t="s">
        <v>9</v>
      </c>
      <c r="C198" s="18" t="s">
        <v>115</v>
      </c>
      <c r="D198" s="40">
        <v>881.752685940947</v>
      </c>
      <c r="E198" s="40">
        <v>1443.6861980414501</v>
      </c>
      <c r="F198" s="40">
        <v>772.88488739356001</v>
      </c>
      <c r="G198" s="40">
        <v>590.56105633840002</v>
      </c>
      <c r="H198" s="40">
        <v>440.70477397606999</v>
      </c>
      <c r="I198" s="40">
        <v>421.06715125101402</v>
      </c>
      <c r="J198" s="40">
        <v>445.860822464357</v>
      </c>
      <c r="K198" s="40">
        <v>334.69511976206701</v>
      </c>
      <c r="L198" s="40">
        <v>423.072030678342</v>
      </c>
      <c r="M198" s="40">
        <v>300.084628570875</v>
      </c>
      <c r="N198" s="40">
        <v>339.55284591487202</v>
      </c>
      <c r="O198" s="40">
        <v>427.13828443733956</v>
      </c>
      <c r="P198" s="40">
        <v>405.76900307742494</v>
      </c>
    </row>
    <row r="199" spans="2:16" ht="15" hidden="1" x14ac:dyDescent="0.25">
      <c r="B199" s="18" t="s">
        <v>9</v>
      </c>
      <c r="C199" s="18" t="s">
        <v>116</v>
      </c>
      <c r="D199" s="39"/>
      <c r="E199" s="39"/>
      <c r="F199" s="39"/>
      <c r="G199" s="41">
        <v>1911.5679059886199</v>
      </c>
      <c r="H199" s="41">
        <v>2279.9211335334498</v>
      </c>
      <c r="I199" s="41">
        <v>591.69856508995804</v>
      </c>
      <c r="J199" s="40">
        <v>618.16472876742</v>
      </c>
      <c r="K199" s="40">
        <v>404.70902290780401</v>
      </c>
      <c r="L199" s="40">
        <v>203.79383349854999</v>
      </c>
      <c r="M199" s="40">
        <v>190.24410985102801</v>
      </c>
      <c r="N199" s="40">
        <v>173.974383889628</v>
      </c>
      <c r="O199" s="40">
        <v>168.81268477419582</v>
      </c>
      <c r="P199" s="40">
        <v>85.290243301215497</v>
      </c>
    </row>
    <row r="200" spans="2:16" ht="15" hidden="1" x14ac:dyDescent="0.25">
      <c r="B200" s="18" t="s">
        <v>9</v>
      </c>
      <c r="C200" s="18" t="s">
        <v>117</v>
      </c>
      <c r="D200" s="41">
        <v>379193531.57936603</v>
      </c>
      <c r="E200" s="41">
        <v>434316525.283548</v>
      </c>
      <c r="F200" s="41">
        <v>375058582.83545202</v>
      </c>
      <c r="G200" s="40">
        <v>281412152.19393098</v>
      </c>
      <c r="H200" s="40">
        <v>300023149.12032098</v>
      </c>
      <c r="I200" s="40">
        <v>250460484.490262</v>
      </c>
      <c r="J200" s="40">
        <v>269628134.26496798</v>
      </c>
      <c r="K200" s="40">
        <v>234524267.98220101</v>
      </c>
      <c r="L200" s="40">
        <v>245427662.48450199</v>
      </c>
      <c r="M200" s="40">
        <v>239280395.109606</v>
      </c>
      <c r="N200" s="40">
        <v>248521119.78366101</v>
      </c>
      <c r="O200" s="40">
        <v>269974576.60462713</v>
      </c>
      <c r="P200" s="40">
        <v>224738166.8745957</v>
      </c>
    </row>
    <row r="201" spans="2:16" ht="15" hidden="1" x14ac:dyDescent="0.25">
      <c r="B201" s="18" t="s">
        <v>9</v>
      </c>
      <c r="C201" s="18" t="s">
        <v>118</v>
      </c>
      <c r="D201" s="39"/>
      <c r="E201" s="39"/>
      <c r="F201" s="39"/>
      <c r="G201" s="40">
        <v>45418.437259586703</v>
      </c>
      <c r="H201" s="40">
        <v>46475.545537690799</v>
      </c>
      <c r="I201" s="40">
        <v>31805.6192022631</v>
      </c>
      <c r="J201" s="40">
        <v>36815.578294503401</v>
      </c>
      <c r="K201" s="40">
        <v>25372.180626752601</v>
      </c>
      <c r="L201" s="40">
        <v>26782.3316158077</v>
      </c>
      <c r="M201" s="40">
        <v>27778.7650810128</v>
      </c>
      <c r="N201" s="40">
        <v>24737.6442748339</v>
      </c>
      <c r="O201" s="40">
        <v>36601.885050026533</v>
      </c>
      <c r="P201" s="40">
        <v>26365.504060624389</v>
      </c>
    </row>
    <row r="202" spans="2:16" ht="15" hidden="1" x14ac:dyDescent="0.25">
      <c r="B202" s="18" t="s">
        <v>9</v>
      </c>
      <c r="C202" s="18" t="s">
        <v>119</v>
      </c>
      <c r="D202" s="40">
        <v>347222.99984000699</v>
      </c>
      <c r="E202" s="40">
        <v>469353.35082500399</v>
      </c>
      <c r="F202" s="40">
        <v>335202.71386463998</v>
      </c>
      <c r="G202" s="40">
        <v>277592.70276480902</v>
      </c>
      <c r="H202" s="40">
        <v>284776.15854867402</v>
      </c>
      <c r="I202" s="40">
        <v>197055.44817581101</v>
      </c>
      <c r="J202" s="40">
        <v>221218.45304294699</v>
      </c>
      <c r="K202" s="40">
        <v>185079.325329057</v>
      </c>
      <c r="L202" s="40">
        <v>185525.824292376</v>
      </c>
      <c r="M202" s="40">
        <v>204220.339916322</v>
      </c>
      <c r="N202" s="40">
        <v>175732.32154763001</v>
      </c>
      <c r="O202" s="40">
        <v>221685.11093187385</v>
      </c>
      <c r="P202" s="40">
        <v>166579.05065347487</v>
      </c>
    </row>
    <row r="203" spans="2:16" ht="15" hidden="1" x14ac:dyDescent="0.25">
      <c r="B203" s="18" t="s">
        <v>9</v>
      </c>
      <c r="C203" s="18" t="s">
        <v>120</v>
      </c>
      <c r="D203" s="40">
        <v>2764.2026950301902</v>
      </c>
      <c r="E203" s="40">
        <v>3160.9897735097502</v>
      </c>
      <c r="F203" s="40">
        <v>1597.3939224576</v>
      </c>
      <c r="G203" s="40">
        <v>1265.9248301477301</v>
      </c>
      <c r="H203" s="40">
        <v>796.80665838041205</v>
      </c>
      <c r="I203" s="40">
        <v>641.286447924257</v>
      </c>
      <c r="J203" s="40">
        <v>680.48896326223201</v>
      </c>
      <c r="K203" s="40">
        <v>578.01476581425402</v>
      </c>
      <c r="L203" s="40">
        <v>794.17291049871903</v>
      </c>
      <c r="M203" s="40">
        <v>634.75383474877799</v>
      </c>
      <c r="N203" s="40">
        <v>570.48737333931001</v>
      </c>
      <c r="O203" s="40">
        <v>749.71861025395185</v>
      </c>
      <c r="P203" s="40">
        <v>558.97487615188663</v>
      </c>
    </row>
    <row r="204" spans="2:16" ht="15" hidden="1" x14ac:dyDescent="0.25">
      <c r="B204" s="18" t="s">
        <v>9</v>
      </c>
      <c r="C204" s="18" t="s">
        <v>122</v>
      </c>
      <c r="D204" s="40">
        <v>298469.90780689201</v>
      </c>
      <c r="E204" s="40">
        <v>429824.777912074</v>
      </c>
      <c r="F204" s="40">
        <v>243796.52645568</v>
      </c>
      <c r="G204" s="40">
        <v>168925.404033425</v>
      </c>
      <c r="H204" s="40">
        <v>137423.38023651499</v>
      </c>
      <c r="I204" s="40">
        <v>114431.23433139799</v>
      </c>
      <c r="J204" s="40">
        <v>124685.668465332</v>
      </c>
      <c r="K204" s="40">
        <v>111997.92985315299</v>
      </c>
      <c r="L204" s="40">
        <v>119868.02757207199</v>
      </c>
      <c r="M204" s="40">
        <v>119007.268822354</v>
      </c>
      <c r="N204" s="40">
        <v>93471.818753597996</v>
      </c>
      <c r="O204" s="40">
        <v>129966.72271522718</v>
      </c>
      <c r="P204" s="40">
        <v>92286.42747772095</v>
      </c>
    </row>
    <row r="205" spans="2:16" ht="15" hidden="1" x14ac:dyDescent="0.25">
      <c r="B205" s="18" t="s">
        <v>9</v>
      </c>
      <c r="C205" s="18" t="s">
        <v>123</v>
      </c>
      <c r="D205" s="41">
        <v>634350475.89556098</v>
      </c>
      <c r="E205" s="41">
        <v>881969511.33791995</v>
      </c>
      <c r="F205" s="41">
        <v>884961780.55469596</v>
      </c>
      <c r="G205" s="40">
        <v>659233319.94984102</v>
      </c>
      <c r="H205" s="40">
        <v>766772260.89609599</v>
      </c>
      <c r="I205" s="40">
        <v>682507925.43731999</v>
      </c>
      <c r="J205" s="40">
        <v>730794226.03180897</v>
      </c>
      <c r="K205" s="40">
        <v>595419192.08395004</v>
      </c>
      <c r="L205" s="40">
        <v>650874925.28288901</v>
      </c>
      <c r="M205" s="40">
        <v>618807134.19126797</v>
      </c>
      <c r="N205" s="40">
        <v>663682532.99445999</v>
      </c>
      <c r="O205" s="40">
        <v>713539346.03202486</v>
      </c>
      <c r="P205" s="40">
        <v>581460578.06432474</v>
      </c>
    </row>
    <row r="206" spans="2:16" ht="15" hidden="1" x14ac:dyDescent="0.25">
      <c r="B206" s="18" t="s">
        <v>9</v>
      </c>
      <c r="C206" s="18" t="s">
        <v>124</v>
      </c>
      <c r="D206" s="41">
        <v>4396737.5905553801</v>
      </c>
      <c r="E206" s="41">
        <v>7963203.66592531</v>
      </c>
      <c r="F206" s="41">
        <v>4408806.30009255</v>
      </c>
      <c r="G206" s="40">
        <v>4058882.38053698</v>
      </c>
      <c r="H206" s="40">
        <v>4506416.6359419897</v>
      </c>
      <c r="I206" s="40">
        <v>3448480.7207418</v>
      </c>
      <c r="J206" s="40">
        <v>3786683.8006523</v>
      </c>
      <c r="K206" s="40">
        <v>2835271.27560494</v>
      </c>
      <c r="L206" s="40">
        <v>3045560.63320973</v>
      </c>
      <c r="M206" s="40">
        <v>3451214.1823733202</v>
      </c>
      <c r="N206" s="40">
        <v>2687574.1744991099</v>
      </c>
      <c r="O206" s="40">
        <v>4035377.2532934151</v>
      </c>
      <c r="P206" s="40">
        <v>2991667.9618488769</v>
      </c>
    </row>
    <row r="207" spans="2:16" ht="15" hidden="1" x14ac:dyDescent="0.25">
      <c r="B207" s="18" t="s">
        <v>9</v>
      </c>
      <c r="C207" s="18" t="s">
        <v>125</v>
      </c>
      <c r="D207" s="39"/>
      <c r="E207" s="41">
        <v>3066.0116337479699</v>
      </c>
      <c r="F207" s="41">
        <v>2561.1407304925801</v>
      </c>
      <c r="G207" s="42"/>
      <c r="H207" s="42"/>
      <c r="I207" s="42"/>
      <c r="J207" s="42"/>
      <c r="K207" s="42"/>
      <c r="L207" s="42"/>
      <c r="M207" s="40">
        <v>531.33072291234498</v>
      </c>
      <c r="N207" s="40">
        <v>546.39019836462296</v>
      </c>
      <c r="O207" s="42"/>
      <c r="P207" s="42"/>
    </row>
    <row r="208" spans="2:16" ht="15" hidden="1" x14ac:dyDescent="0.25">
      <c r="B208" s="18" t="s">
        <v>9</v>
      </c>
      <c r="C208" s="18" t="s">
        <v>126</v>
      </c>
      <c r="D208" s="42"/>
      <c r="E208" s="42"/>
      <c r="F208" s="42"/>
      <c r="G208" s="42"/>
      <c r="H208" s="42"/>
      <c r="I208" s="42"/>
      <c r="J208" s="40">
        <v>5.5850877019594103</v>
      </c>
      <c r="K208" s="42"/>
      <c r="L208" s="40">
        <v>6.8708043442688904</v>
      </c>
      <c r="M208" s="40">
        <v>10.5233140153767</v>
      </c>
      <c r="N208" s="40">
        <v>5.3011523643608696</v>
      </c>
      <c r="O208" s="40">
        <v>11.455579576218554</v>
      </c>
      <c r="P208" s="42"/>
    </row>
    <row r="209" spans="2:16" ht="15" hidden="1" x14ac:dyDescent="0.25">
      <c r="B209" s="18" t="s">
        <v>9</v>
      </c>
      <c r="C209" s="18" t="s">
        <v>127</v>
      </c>
      <c r="D209" s="42"/>
      <c r="E209" s="42"/>
      <c r="F209" s="42"/>
      <c r="G209" s="42"/>
      <c r="H209" s="42"/>
      <c r="I209" s="40">
        <v>347.02290312479198</v>
      </c>
      <c r="J209" s="40">
        <v>205.58273407056899</v>
      </c>
      <c r="K209" s="40">
        <v>215.12462643858399</v>
      </c>
      <c r="L209" s="40">
        <v>139.027496587521</v>
      </c>
      <c r="M209" s="40">
        <v>183.31763756768299</v>
      </c>
      <c r="N209" s="40">
        <v>108.604868635752</v>
      </c>
      <c r="O209" s="42"/>
      <c r="P209" s="40">
        <v>185.14886545605037</v>
      </c>
    </row>
    <row r="210" spans="2:16" ht="15" hidden="1" x14ac:dyDescent="0.25">
      <c r="B210" s="18" t="s">
        <v>9</v>
      </c>
      <c r="C210" s="18" t="s">
        <v>128</v>
      </c>
      <c r="D210" s="42"/>
      <c r="E210" s="42"/>
      <c r="F210" s="42"/>
      <c r="G210" s="40">
        <v>22838.148426132801</v>
      </c>
      <c r="H210" s="40">
        <v>4019.2443498378202</v>
      </c>
      <c r="I210" s="40">
        <v>2422.5332530874598</v>
      </c>
      <c r="J210" s="40">
        <v>2993.21877908021</v>
      </c>
      <c r="K210" s="40">
        <v>2170.66146895371</v>
      </c>
      <c r="L210" s="40">
        <v>2136.7203122880001</v>
      </c>
      <c r="M210" s="40">
        <v>3111.22706991328</v>
      </c>
      <c r="N210" s="40">
        <v>1895.23658557606</v>
      </c>
      <c r="O210" s="42"/>
      <c r="P210" s="42"/>
    </row>
    <row r="211" spans="2:16" ht="15" hidden="1" x14ac:dyDescent="0.25">
      <c r="B211" s="18" t="s">
        <v>9</v>
      </c>
      <c r="C211" s="18" t="s">
        <v>129</v>
      </c>
      <c r="D211" s="42"/>
      <c r="E211" s="42"/>
      <c r="F211" s="42"/>
      <c r="G211" s="42"/>
      <c r="H211" s="42"/>
      <c r="I211" s="40">
        <v>482.401698474998</v>
      </c>
      <c r="J211" s="40">
        <v>1303.6457353783601</v>
      </c>
      <c r="K211" s="40">
        <v>379.42676458962899</v>
      </c>
      <c r="L211" s="40">
        <v>598.75616437375402</v>
      </c>
      <c r="M211" s="40">
        <v>330.24422484237198</v>
      </c>
      <c r="N211" s="40">
        <v>274.72269481327601</v>
      </c>
      <c r="O211" s="40">
        <v>757.28057708731933</v>
      </c>
      <c r="P211" s="40">
        <v>215.79868000661662</v>
      </c>
    </row>
    <row r="212" spans="2:16" ht="15" hidden="1" x14ac:dyDescent="0.25">
      <c r="B212" s="18" t="s">
        <v>9</v>
      </c>
      <c r="C212" s="18" t="s">
        <v>130</v>
      </c>
      <c r="D212" s="40">
        <v>1814102.85929512</v>
      </c>
      <c r="E212" s="40">
        <v>1750990.35521121</v>
      </c>
      <c r="F212" s="40">
        <v>463607.84533946897</v>
      </c>
      <c r="G212" s="40">
        <v>516060.195424548</v>
      </c>
      <c r="H212" s="40">
        <v>308064.62358462502</v>
      </c>
      <c r="I212" s="40">
        <v>383631.51192632201</v>
      </c>
      <c r="J212" s="40">
        <v>560248.41683349898</v>
      </c>
      <c r="K212" s="40">
        <v>524537.67382104602</v>
      </c>
      <c r="L212" s="40">
        <v>545427.04368739098</v>
      </c>
      <c r="M212" s="40">
        <v>561718.99266878003</v>
      </c>
      <c r="N212" s="40">
        <v>555428.21438994003</v>
      </c>
      <c r="O212" s="40">
        <v>619541.47759317467</v>
      </c>
      <c r="P212" s="40">
        <v>552593.52941051475</v>
      </c>
    </row>
    <row r="213" spans="2:16" ht="15" hidden="1" x14ac:dyDescent="0.25">
      <c r="B213" s="18" t="s">
        <v>9</v>
      </c>
      <c r="C213" s="18" t="s">
        <v>131</v>
      </c>
      <c r="D213" s="42"/>
      <c r="E213" s="42"/>
      <c r="F213" s="42"/>
      <c r="G213" s="40">
        <v>119815.898701852</v>
      </c>
      <c r="H213" s="40">
        <v>105982.462922576</v>
      </c>
      <c r="I213" s="40">
        <v>94802.641400287699</v>
      </c>
      <c r="J213" s="40">
        <v>95390.527475502706</v>
      </c>
      <c r="K213" s="40">
        <v>87222.927731672695</v>
      </c>
      <c r="L213" s="40">
        <v>88816.055670220696</v>
      </c>
      <c r="M213" s="40">
        <v>85240.070479518894</v>
      </c>
      <c r="N213" s="40">
        <v>84561.657965498598</v>
      </c>
      <c r="O213" s="40">
        <v>90221.988801810279</v>
      </c>
      <c r="P213" s="40">
        <v>76904.953152761256</v>
      </c>
    </row>
    <row r="214" spans="2:16" ht="15" hidden="1" x14ac:dyDescent="0.25">
      <c r="B214" s="18" t="s">
        <v>9</v>
      </c>
      <c r="C214" s="18" t="s">
        <v>132</v>
      </c>
      <c r="D214" s="39"/>
      <c r="E214" s="39"/>
      <c r="F214" s="39"/>
      <c r="G214" s="39"/>
      <c r="H214" s="39"/>
      <c r="I214" s="39"/>
      <c r="J214" s="42"/>
      <c r="K214" s="42"/>
      <c r="L214" s="39"/>
      <c r="M214" s="40">
        <v>29.180862476866199</v>
      </c>
      <c r="N214" s="39"/>
      <c r="O214" s="39"/>
      <c r="P214" s="41">
        <v>22.166249802185536</v>
      </c>
    </row>
    <row r="215" spans="2:16" ht="15" hidden="1" x14ac:dyDescent="0.25">
      <c r="B215" s="18" t="s">
        <v>9</v>
      </c>
      <c r="C215" s="18" t="s">
        <v>133</v>
      </c>
      <c r="D215" s="42"/>
      <c r="E215" s="42"/>
      <c r="F215" s="40">
        <v>210.582398091458</v>
      </c>
      <c r="G215" s="40">
        <v>263.29175955343698</v>
      </c>
      <c r="H215" s="40">
        <v>133.36464370155801</v>
      </c>
      <c r="I215" s="40">
        <v>267.46683729806301</v>
      </c>
      <c r="J215" s="40">
        <v>209.50403318607701</v>
      </c>
      <c r="K215" s="40">
        <v>225.91498357570299</v>
      </c>
      <c r="L215" s="40">
        <v>433.23008030424501</v>
      </c>
      <c r="M215" s="40">
        <v>171.835373481012</v>
      </c>
      <c r="N215" s="40">
        <v>177.567900954744</v>
      </c>
      <c r="O215" s="40">
        <v>243.51098764489859</v>
      </c>
      <c r="P215" s="40">
        <v>397.70397762387881</v>
      </c>
    </row>
    <row r="216" spans="2:16" ht="15" hidden="1" x14ac:dyDescent="0.25">
      <c r="B216" s="18" t="s">
        <v>9</v>
      </c>
      <c r="C216" s="18" t="s">
        <v>134</v>
      </c>
      <c r="D216" s="40">
        <v>222405.128301513</v>
      </c>
      <c r="E216" s="40">
        <v>327988.80277709698</v>
      </c>
      <c r="F216" s="40">
        <v>204163.03399021001</v>
      </c>
      <c r="G216" s="40">
        <v>192976.98558549301</v>
      </c>
      <c r="H216" s="40">
        <v>195053.175666311</v>
      </c>
      <c r="I216" s="40">
        <v>135484.029229003</v>
      </c>
      <c r="J216" s="40">
        <v>163233.29284970701</v>
      </c>
      <c r="K216" s="40">
        <v>118223.261933174</v>
      </c>
      <c r="L216" s="40">
        <v>120375.01749768099</v>
      </c>
      <c r="M216" s="40">
        <v>119946.558309064</v>
      </c>
      <c r="N216" s="40">
        <v>115625.043048983</v>
      </c>
      <c r="O216" s="40">
        <v>156526.84835956831</v>
      </c>
      <c r="P216" s="40">
        <v>106517.82830901517</v>
      </c>
    </row>
    <row r="217" spans="2:16" ht="15" hidden="1" x14ac:dyDescent="0.25">
      <c r="B217" s="18" t="s">
        <v>9</v>
      </c>
      <c r="C217" s="18" t="s">
        <v>4</v>
      </c>
      <c r="D217" s="40">
        <v>133.94388752914401</v>
      </c>
      <c r="E217" s="40">
        <v>234.271307881658</v>
      </c>
      <c r="F217" s="40">
        <v>91.711178611958601</v>
      </c>
      <c r="G217" s="40">
        <v>114.84403184836999</v>
      </c>
      <c r="H217" s="40">
        <v>48.745715867326197</v>
      </c>
      <c r="I217" s="40">
        <v>92.273667482478899</v>
      </c>
      <c r="J217" s="40">
        <v>48.814956851589599</v>
      </c>
      <c r="K217" s="40">
        <v>37.023200017747101</v>
      </c>
      <c r="L217" s="40">
        <v>66.895297225752103</v>
      </c>
      <c r="M217" s="40">
        <v>57.353919906887697</v>
      </c>
      <c r="N217" s="40">
        <v>63.053640324670603</v>
      </c>
      <c r="O217" s="40">
        <v>74.577538724534762</v>
      </c>
      <c r="P217" s="40">
        <v>76.442777409014823</v>
      </c>
    </row>
    <row r="218" spans="2:16" ht="15" hidden="1" x14ac:dyDescent="0.25">
      <c r="B218" s="18" t="s">
        <v>9</v>
      </c>
      <c r="C218" s="18" t="s">
        <v>137</v>
      </c>
      <c r="D218" s="42"/>
      <c r="E218" s="42"/>
      <c r="F218" s="42"/>
      <c r="G218" s="41">
        <v>3.6317431733073202</v>
      </c>
      <c r="H218" s="40">
        <v>1.6040034474754501</v>
      </c>
      <c r="I218" s="40">
        <v>2.7262877304782398</v>
      </c>
      <c r="J218" s="40">
        <v>1.78450610030889</v>
      </c>
      <c r="K218" s="40">
        <v>1.71064563999236</v>
      </c>
      <c r="L218" s="40">
        <v>2.0846336907183201</v>
      </c>
      <c r="M218" s="40">
        <v>2.5645087307872698</v>
      </c>
      <c r="N218" s="40">
        <v>2.3384051194103401</v>
      </c>
      <c r="O218" s="40">
        <v>4.3661059232006565</v>
      </c>
      <c r="P218" s="40">
        <v>2.9773536523573618</v>
      </c>
    </row>
    <row r="219" spans="2:16" ht="15" hidden="1" x14ac:dyDescent="0.25">
      <c r="B219" s="18" t="s">
        <v>9</v>
      </c>
      <c r="C219" s="18" t="s">
        <v>138</v>
      </c>
      <c r="D219" s="40">
        <v>1414.9032664758699</v>
      </c>
      <c r="E219" s="42"/>
      <c r="F219" s="42"/>
      <c r="G219" s="42"/>
      <c r="H219" s="42"/>
      <c r="I219" s="42"/>
      <c r="J219" s="42"/>
      <c r="K219" s="42"/>
      <c r="L219" s="42"/>
      <c r="M219" s="42"/>
      <c r="N219" s="42"/>
      <c r="O219" s="42"/>
      <c r="P219" s="42"/>
    </row>
    <row r="220" spans="2:16" ht="15" hidden="1" x14ac:dyDescent="0.25">
      <c r="B220" s="18" t="s">
        <v>9</v>
      </c>
      <c r="C220" s="18" t="s">
        <v>15</v>
      </c>
      <c r="D220" s="42"/>
      <c r="E220" s="39"/>
      <c r="F220" s="39"/>
      <c r="G220" s="39"/>
      <c r="H220" s="42"/>
      <c r="I220" s="42"/>
      <c r="J220" s="42"/>
      <c r="K220" s="42"/>
      <c r="L220" s="42"/>
      <c r="M220" s="40">
        <v>424.81134491525</v>
      </c>
      <c r="N220" s="40">
        <v>463.08612282881501</v>
      </c>
      <c r="O220" s="40">
        <v>403.46450935354943</v>
      </c>
      <c r="P220" s="40">
        <v>392.44765957130409</v>
      </c>
    </row>
    <row r="221" spans="2:16" ht="15" hidden="1" x14ac:dyDescent="0.25">
      <c r="B221" s="18" t="s">
        <v>9</v>
      </c>
      <c r="C221" s="18" t="s">
        <v>16</v>
      </c>
      <c r="D221" s="42"/>
      <c r="E221" s="42"/>
      <c r="F221" s="42"/>
      <c r="G221" s="42"/>
      <c r="H221" s="42"/>
      <c r="I221" s="42"/>
      <c r="J221" s="42"/>
      <c r="K221" s="42"/>
      <c r="L221" s="42"/>
      <c r="M221" s="40">
        <v>61.100877790765203</v>
      </c>
      <c r="N221" s="40">
        <v>57.780584457818897</v>
      </c>
      <c r="O221" s="40">
        <v>65.932640057739647</v>
      </c>
      <c r="P221" s="40">
        <v>52.455471652028443</v>
      </c>
    </row>
    <row r="222" spans="2:16" ht="15" hidden="1" x14ac:dyDescent="0.25">
      <c r="B222" s="18" t="s">
        <v>9</v>
      </c>
      <c r="C222" s="18" t="s">
        <v>139</v>
      </c>
      <c r="D222" s="42"/>
      <c r="E222" s="42"/>
      <c r="F222" s="42"/>
      <c r="G222" s="42"/>
      <c r="H222" s="42"/>
      <c r="I222" s="42"/>
      <c r="J222" s="42"/>
      <c r="K222" s="42"/>
      <c r="L222" s="42"/>
      <c r="M222" s="40">
        <v>205.70290451525699</v>
      </c>
      <c r="N222" s="40">
        <v>595.17582904606695</v>
      </c>
      <c r="O222" s="40">
        <v>1042.1677948448305</v>
      </c>
      <c r="P222" s="40">
        <v>175.51108418342386</v>
      </c>
    </row>
    <row r="223" spans="2:16" ht="15" hidden="1" x14ac:dyDescent="0.25">
      <c r="B223" s="18" t="s">
        <v>9</v>
      </c>
      <c r="C223" s="18" t="s">
        <v>140</v>
      </c>
      <c r="D223" s="42"/>
      <c r="E223" s="39"/>
      <c r="F223" s="39"/>
      <c r="G223" s="42"/>
      <c r="H223" s="42"/>
      <c r="I223" s="42"/>
      <c r="J223" s="42"/>
      <c r="K223" s="42"/>
      <c r="L223" s="42"/>
      <c r="M223" s="40">
        <v>13.810344653826601</v>
      </c>
      <c r="N223" s="40">
        <v>11.4078761458185</v>
      </c>
      <c r="O223" s="40">
        <v>12.691206125409215</v>
      </c>
      <c r="P223" s="40">
        <v>8.2652523623047358</v>
      </c>
    </row>
    <row r="224" spans="2:16" ht="15" hidden="1" x14ac:dyDescent="0.25">
      <c r="B224" s="18" t="s">
        <v>9</v>
      </c>
      <c r="C224" s="18" t="s">
        <v>141</v>
      </c>
      <c r="D224" s="39"/>
      <c r="E224" s="39"/>
      <c r="F224" s="39"/>
      <c r="G224" s="39"/>
      <c r="H224" s="39"/>
      <c r="I224" s="39"/>
      <c r="J224" s="39"/>
      <c r="K224" s="39"/>
      <c r="L224" s="39"/>
      <c r="M224" s="40">
        <v>74.409514065278003</v>
      </c>
      <c r="N224" s="40">
        <v>69.661412511998606</v>
      </c>
      <c r="O224" s="41">
        <v>82.988741638733856</v>
      </c>
      <c r="P224" s="41">
        <v>64.371633974819076</v>
      </c>
    </row>
    <row r="225" spans="2:16" ht="15" hidden="1" x14ac:dyDescent="0.25">
      <c r="B225" s="18" t="s">
        <v>9</v>
      </c>
      <c r="C225" s="18" t="s">
        <v>142</v>
      </c>
      <c r="D225" s="39"/>
      <c r="E225" s="39"/>
      <c r="F225" s="39"/>
      <c r="G225" s="39"/>
      <c r="H225" s="39"/>
      <c r="I225" s="39"/>
      <c r="J225" s="39"/>
      <c r="K225" s="39"/>
      <c r="L225" s="39"/>
      <c r="M225" s="40">
        <v>155.55360213860499</v>
      </c>
      <c r="N225" s="41">
        <v>148.733258000196</v>
      </c>
      <c r="O225" s="41">
        <v>164.38099805031359</v>
      </c>
      <c r="P225" s="41">
        <v>138.94874468482089</v>
      </c>
    </row>
    <row r="226" spans="2:16" ht="15" hidden="1" x14ac:dyDescent="0.25">
      <c r="B226" s="18" t="s">
        <v>9</v>
      </c>
      <c r="C226" s="18" t="s">
        <v>143</v>
      </c>
      <c r="D226" s="39"/>
      <c r="E226" s="39"/>
      <c r="F226" s="42"/>
      <c r="G226" s="39"/>
      <c r="H226" s="39"/>
      <c r="I226" s="39"/>
      <c r="J226" s="39"/>
      <c r="K226" s="39"/>
      <c r="L226" s="39"/>
      <c r="M226" s="40">
        <v>18.436973688149699</v>
      </c>
      <c r="N226" s="40">
        <v>16.682092570993301</v>
      </c>
      <c r="O226" s="41">
        <v>19.528980471757063</v>
      </c>
      <c r="P226" s="41">
        <v>13.130790897670717</v>
      </c>
    </row>
    <row r="227" spans="2:16" ht="15" hidden="1" x14ac:dyDescent="0.25">
      <c r="B227" s="18" t="s">
        <v>9</v>
      </c>
      <c r="C227" s="18" t="s">
        <v>144</v>
      </c>
      <c r="D227" s="39"/>
      <c r="E227" s="42"/>
      <c r="F227" s="42"/>
      <c r="G227" s="39"/>
      <c r="H227" s="39"/>
      <c r="I227" s="39"/>
      <c r="J227" s="39"/>
      <c r="K227" s="39"/>
      <c r="L227" s="39"/>
      <c r="M227" s="40">
        <v>126.764573837862</v>
      </c>
      <c r="N227" s="40">
        <v>119.48417501921099</v>
      </c>
      <c r="O227" s="41">
        <v>129.69604858875815</v>
      </c>
      <c r="P227" s="41">
        <v>102.06569789605783</v>
      </c>
    </row>
    <row r="228" spans="2:16" ht="15" hidden="1" x14ac:dyDescent="0.25">
      <c r="B228" s="18" t="s">
        <v>9</v>
      </c>
      <c r="C228" s="18" t="s">
        <v>145</v>
      </c>
      <c r="D228" s="39"/>
      <c r="E228" s="39"/>
      <c r="F228" s="42"/>
      <c r="G228" s="39"/>
      <c r="H228" s="39"/>
      <c r="I228" s="39"/>
      <c r="J228" s="41">
        <v>19.871788980550701</v>
      </c>
      <c r="K228" s="39"/>
      <c r="L228" s="41">
        <v>9.1646516681417207</v>
      </c>
      <c r="M228" s="40">
        <v>19.470719143637801</v>
      </c>
      <c r="N228" s="42"/>
      <c r="O228" s="42"/>
      <c r="P228" s="39"/>
    </row>
    <row r="229" spans="2:16" ht="15" hidden="1" x14ac:dyDescent="0.25">
      <c r="B229" s="18" t="s">
        <v>9</v>
      </c>
      <c r="C229" s="18" t="s">
        <v>146</v>
      </c>
      <c r="D229" s="39"/>
      <c r="E229" s="39"/>
      <c r="F229" s="39"/>
      <c r="G229" s="39"/>
      <c r="H229" s="39"/>
      <c r="I229" s="41">
        <v>228.238243678907</v>
      </c>
      <c r="J229" s="40">
        <v>285.85349411870402</v>
      </c>
      <c r="K229" s="41">
        <v>253.15122540029901</v>
      </c>
      <c r="L229" s="40">
        <v>244.750583913963</v>
      </c>
      <c r="M229" s="40">
        <v>261.55487334995797</v>
      </c>
      <c r="N229" s="40">
        <v>128.08234585649899</v>
      </c>
      <c r="O229" s="42"/>
      <c r="P229" s="41">
        <v>129.76769535826526</v>
      </c>
    </row>
    <row r="230" spans="2:16" ht="15" hidden="1" x14ac:dyDescent="0.25">
      <c r="B230" s="18" t="s">
        <v>9</v>
      </c>
      <c r="C230" s="18" t="s">
        <v>147</v>
      </c>
      <c r="D230" s="39"/>
      <c r="E230" s="41">
        <v>3269.0436216411599</v>
      </c>
      <c r="F230" s="41">
        <v>1452.9397798057801</v>
      </c>
      <c r="G230" s="41">
        <v>958.44602913068002</v>
      </c>
      <c r="H230" s="41">
        <v>838.27736673883999</v>
      </c>
      <c r="I230" s="41">
        <v>941.28162813665199</v>
      </c>
      <c r="J230" s="40">
        <v>800.74189446717605</v>
      </c>
      <c r="K230" s="41">
        <v>617.901567250825</v>
      </c>
      <c r="L230" s="40">
        <v>950.87005330005798</v>
      </c>
      <c r="M230" s="40">
        <v>591.89728874639297</v>
      </c>
      <c r="N230" s="40">
        <v>640.51530887146998</v>
      </c>
      <c r="O230" s="40">
        <v>836.4402162539667</v>
      </c>
      <c r="P230" s="41">
        <v>1023.4610551477107</v>
      </c>
    </row>
    <row r="231" spans="2:16" ht="15" hidden="1" x14ac:dyDescent="0.25">
      <c r="B231" s="18" t="s">
        <v>9</v>
      </c>
      <c r="C231" s="18" t="s">
        <v>149</v>
      </c>
      <c r="D231" s="39"/>
      <c r="E231" s="39"/>
      <c r="F231" s="39"/>
      <c r="G231" s="39"/>
      <c r="H231" s="41">
        <v>3573.3882321669098</v>
      </c>
      <c r="I231" s="41">
        <v>6465.5304302885897</v>
      </c>
      <c r="J231" s="40">
        <v>7630.86634019353</v>
      </c>
      <c r="K231" s="40">
        <v>5169.6559206130596</v>
      </c>
      <c r="L231" s="40">
        <v>5959.2333243553003</v>
      </c>
      <c r="M231" s="40">
        <v>5735.12461143367</v>
      </c>
      <c r="N231" s="40">
        <v>6178.3784034740802</v>
      </c>
      <c r="O231" s="40">
        <v>8822.553081295875</v>
      </c>
      <c r="P231" s="40">
        <v>6146.3648074819166</v>
      </c>
    </row>
    <row r="232" spans="2:16" ht="15" hidden="1" x14ac:dyDescent="0.25">
      <c r="B232" s="18" t="s">
        <v>9</v>
      </c>
      <c r="C232" s="18" t="s">
        <v>150</v>
      </c>
      <c r="D232" s="39"/>
      <c r="E232" s="39"/>
      <c r="F232" s="41">
        <v>9875.1698644955795</v>
      </c>
      <c r="G232" s="41">
        <v>18285.438364530699</v>
      </c>
      <c r="H232" s="41">
        <v>18390.7602650919</v>
      </c>
      <c r="I232" s="40">
        <v>15361.5259446868</v>
      </c>
      <c r="J232" s="41">
        <v>17780.250211586601</v>
      </c>
      <c r="K232" s="40">
        <v>14096.165156278401</v>
      </c>
      <c r="L232" s="41">
        <v>15098.818746875901</v>
      </c>
      <c r="M232" s="40">
        <v>14561.4343887338</v>
      </c>
      <c r="N232" s="40">
        <v>15136.009869437899</v>
      </c>
      <c r="O232" s="41">
        <v>17555.130818067675</v>
      </c>
      <c r="P232" s="40">
        <v>13471.577433541415</v>
      </c>
    </row>
    <row r="233" spans="2:16" ht="15" hidden="1" x14ac:dyDescent="0.25">
      <c r="B233" s="18" t="s">
        <v>9</v>
      </c>
      <c r="C233" s="18" t="s">
        <v>151</v>
      </c>
      <c r="D233" s="39"/>
      <c r="E233" s="41">
        <v>1709.6764075097301</v>
      </c>
      <c r="F233" s="39"/>
      <c r="G233" s="39"/>
      <c r="H233" s="39"/>
      <c r="I233" s="40">
        <v>42.757762063878602</v>
      </c>
      <c r="J233" s="40">
        <v>88.109964291596597</v>
      </c>
      <c r="K233" s="40">
        <v>72.947225441184202</v>
      </c>
      <c r="L233" s="40">
        <v>63.314858787997302</v>
      </c>
      <c r="M233" s="40">
        <v>73.942188327753897</v>
      </c>
      <c r="N233" s="40">
        <v>25.629965461149599</v>
      </c>
      <c r="O233" s="41">
        <v>66.392501526172509</v>
      </c>
      <c r="P233" s="40">
        <v>47.490914187036921</v>
      </c>
    </row>
    <row r="234" spans="2:16" ht="15" hidden="1" x14ac:dyDescent="0.25">
      <c r="B234" s="21" t="s">
        <v>9</v>
      </c>
      <c r="C234" s="21" t="s">
        <v>152</v>
      </c>
      <c r="D234" s="54">
        <v>318081558.31428301</v>
      </c>
      <c r="E234" s="54">
        <v>381673957.72683603</v>
      </c>
      <c r="F234" s="54">
        <v>274769741.08130503</v>
      </c>
      <c r="G234" s="54">
        <v>218412629.35539699</v>
      </c>
      <c r="H234" s="54">
        <v>222636091.253263</v>
      </c>
      <c r="I234" s="43">
        <v>191227615.389341</v>
      </c>
      <c r="J234" s="43">
        <v>301306046.749093</v>
      </c>
      <c r="K234" s="43">
        <v>198562401.46214899</v>
      </c>
      <c r="L234" s="43">
        <v>214969702.95940599</v>
      </c>
      <c r="M234" s="43">
        <v>210923219.137003</v>
      </c>
      <c r="N234" s="54">
        <v>196302610.97850901</v>
      </c>
      <c r="O234" s="43">
        <v>191813855.66448289</v>
      </c>
      <c r="P234" s="43">
        <v>145867712.66561875</v>
      </c>
    </row>
    <row r="235" spans="2:16" ht="15" hidden="1" x14ac:dyDescent="0.25">
      <c r="B235" s="18" t="s">
        <v>9</v>
      </c>
      <c r="C235" s="18" t="s">
        <v>153</v>
      </c>
      <c r="D235" s="39"/>
      <c r="E235" s="39"/>
      <c r="F235" s="39"/>
      <c r="G235" s="39"/>
      <c r="H235" s="40">
        <v>35811826.390570201</v>
      </c>
      <c r="I235" s="40">
        <v>29658744.231137302</v>
      </c>
      <c r="J235" s="40">
        <v>32198087.532651901</v>
      </c>
      <c r="K235" s="40">
        <v>27640898.541639999</v>
      </c>
      <c r="L235" s="40">
        <v>28699653.613426398</v>
      </c>
      <c r="M235" s="40">
        <v>26212037.593392901</v>
      </c>
      <c r="N235" s="40">
        <v>26080472.476165999</v>
      </c>
      <c r="O235" s="41">
        <v>30372623.654333591</v>
      </c>
      <c r="P235" s="41">
        <v>24357899.972268414</v>
      </c>
    </row>
    <row r="236" spans="2:16" ht="15" hidden="1" x14ac:dyDescent="0.25">
      <c r="B236" s="18" t="s">
        <v>9</v>
      </c>
      <c r="C236" s="18" t="s">
        <v>18</v>
      </c>
      <c r="D236" s="39"/>
      <c r="E236" s="39"/>
      <c r="F236" s="39"/>
      <c r="G236" s="40">
        <v>10577.142525094599</v>
      </c>
      <c r="H236" s="42"/>
      <c r="I236" s="40">
        <v>1674.48443965141</v>
      </c>
      <c r="J236" s="40">
        <v>1786.8632818907799</v>
      </c>
      <c r="K236" s="40">
        <v>2015.71596731093</v>
      </c>
      <c r="L236" s="40">
        <v>137.400827959445</v>
      </c>
      <c r="M236" s="40">
        <v>50.867167257325796</v>
      </c>
      <c r="N236" s="40">
        <v>136.78579252968601</v>
      </c>
      <c r="O236" s="41">
        <v>133.0680336232393</v>
      </c>
      <c r="P236" s="41">
        <v>135.98391863634887</v>
      </c>
    </row>
    <row r="237" spans="2:16" ht="15" hidden="1" x14ac:dyDescent="0.25">
      <c r="B237" s="18" t="s">
        <v>9</v>
      </c>
      <c r="C237" s="18" t="s">
        <v>154</v>
      </c>
      <c r="D237" s="39"/>
      <c r="E237" s="39"/>
      <c r="F237" s="39"/>
      <c r="G237" s="42"/>
      <c r="H237" s="42"/>
      <c r="I237" s="40">
        <v>464.38372853569899</v>
      </c>
      <c r="J237" s="40">
        <v>970.13099495399001</v>
      </c>
      <c r="K237" s="40">
        <v>245.639882176757</v>
      </c>
      <c r="L237" s="40">
        <v>511.45526850700901</v>
      </c>
      <c r="M237" s="40">
        <v>390.35320880322001</v>
      </c>
      <c r="N237" s="40">
        <v>206.21144863601799</v>
      </c>
      <c r="O237" s="40">
        <v>780.08312030505454</v>
      </c>
      <c r="P237" s="40">
        <v>128.6933170443327</v>
      </c>
    </row>
    <row r="238" spans="2:16" ht="15" hidden="1" x14ac:dyDescent="0.25">
      <c r="B238" s="18" t="s">
        <v>9</v>
      </c>
      <c r="C238" s="18" t="s">
        <v>156</v>
      </c>
      <c r="D238" s="39"/>
      <c r="E238" s="41">
        <v>5.4034699340499701</v>
      </c>
      <c r="F238" s="41">
        <v>2.4535607309121099</v>
      </c>
      <c r="G238" s="41">
        <v>2.7331027232201501</v>
      </c>
      <c r="H238" s="39"/>
      <c r="I238" s="42"/>
      <c r="J238" s="42"/>
      <c r="K238" s="42"/>
      <c r="L238" s="42"/>
      <c r="M238" s="42"/>
      <c r="N238" s="42"/>
      <c r="O238" s="42"/>
      <c r="P238" s="42"/>
    </row>
    <row r="239" spans="2:16" ht="15" hidden="1" x14ac:dyDescent="0.25">
      <c r="B239" s="18" t="s">
        <v>9</v>
      </c>
      <c r="C239" s="18" t="s">
        <v>157</v>
      </c>
      <c r="D239" s="39"/>
      <c r="E239" s="39"/>
      <c r="F239" s="41">
        <v>1.1828461091879701</v>
      </c>
      <c r="G239" s="41">
        <v>2.9750582505120202</v>
      </c>
      <c r="H239" s="39"/>
      <c r="I239" s="42"/>
      <c r="J239" s="42"/>
      <c r="K239" s="42"/>
      <c r="L239" s="42"/>
      <c r="M239" s="42"/>
      <c r="N239" s="42"/>
      <c r="O239" s="42"/>
      <c r="P239" s="42"/>
    </row>
    <row r="240" spans="2:16" ht="15" hidden="1" x14ac:dyDescent="0.25">
      <c r="B240" s="18" t="s">
        <v>9</v>
      </c>
      <c r="C240" s="18" t="s">
        <v>158</v>
      </c>
      <c r="D240" s="41">
        <v>16.539562145004201</v>
      </c>
      <c r="E240" s="41">
        <v>13.402196871206399</v>
      </c>
      <c r="F240" s="40">
        <v>3.4981376442465999</v>
      </c>
      <c r="G240" s="40">
        <v>2.1227379722429802</v>
      </c>
      <c r="H240" s="42"/>
      <c r="I240" s="40">
        <v>4.8709033881383297</v>
      </c>
      <c r="J240" s="42"/>
      <c r="K240" s="40">
        <v>4.0109462497863397</v>
      </c>
      <c r="L240" s="40">
        <v>5.9265602523543004</v>
      </c>
      <c r="M240" s="40">
        <v>1.5925770077572099</v>
      </c>
      <c r="N240" s="40">
        <v>3.6759070854753499</v>
      </c>
      <c r="O240" s="42"/>
      <c r="P240" s="40">
        <v>7.7081803028977234</v>
      </c>
    </row>
    <row r="241" spans="2:16" ht="15" hidden="1" x14ac:dyDescent="0.25">
      <c r="B241" s="18" t="s">
        <v>9</v>
      </c>
      <c r="C241" s="18" t="s">
        <v>159</v>
      </c>
      <c r="D241" s="40">
        <v>2880.3011983890601</v>
      </c>
      <c r="E241" s="40">
        <v>5794.1906331954797</v>
      </c>
      <c r="F241" s="40">
        <v>2306.64103626322</v>
      </c>
      <c r="G241" s="40">
        <v>928.91939127156797</v>
      </c>
      <c r="H241" s="40">
        <v>712.30321091582402</v>
      </c>
      <c r="I241" s="40">
        <v>662.90140282037396</v>
      </c>
      <c r="J241" s="40">
        <v>654.48834175320701</v>
      </c>
      <c r="K241" s="40">
        <v>498.62323409393099</v>
      </c>
      <c r="L241" s="40">
        <v>920.19598176574004</v>
      </c>
      <c r="M241" s="40">
        <v>284.25402326894499</v>
      </c>
      <c r="N241" s="40">
        <v>419.27479900934702</v>
      </c>
      <c r="O241" s="42"/>
      <c r="P241" s="39"/>
    </row>
    <row r="242" spans="2:16" ht="15" hidden="1" x14ac:dyDescent="0.25">
      <c r="B242" s="18" t="s">
        <v>9</v>
      </c>
      <c r="C242" s="18" t="s">
        <v>160</v>
      </c>
      <c r="D242" s="40">
        <v>1139.01975121852</v>
      </c>
      <c r="E242" s="42"/>
      <c r="F242" s="42"/>
      <c r="G242" s="42"/>
      <c r="H242" s="42"/>
      <c r="I242" s="42"/>
      <c r="J242" s="42"/>
      <c r="K242" s="42"/>
      <c r="L242" s="42"/>
      <c r="M242" s="42"/>
      <c r="N242" s="42"/>
      <c r="O242" s="42"/>
      <c r="P242" s="42"/>
    </row>
    <row r="243" spans="2:16" ht="15" hidden="1" x14ac:dyDescent="0.25">
      <c r="B243" s="18" t="s">
        <v>9</v>
      </c>
      <c r="C243" s="18" t="s">
        <v>161</v>
      </c>
      <c r="D243" s="42"/>
      <c r="E243" s="42"/>
      <c r="F243" s="42"/>
      <c r="G243" s="40">
        <v>1924.49645602295</v>
      </c>
      <c r="H243" s="40">
        <v>1773.74881256602</v>
      </c>
      <c r="I243" s="40">
        <v>1569.5023551251199</v>
      </c>
      <c r="J243" s="40">
        <v>1748.64504431966</v>
      </c>
      <c r="K243" s="40">
        <v>1339.6403838111501</v>
      </c>
      <c r="L243" s="40">
        <v>1485.8504638688901</v>
      </c>
      <c r="M243" s="40">
        <v>1226.5446592456501</v>
      </c>
      <c r="N243" s="40">
        <v>1212.0202737094</v>
      </c>
      <c r="O243" s="40">
        <v>1530.4940074988342</v>
      </c>
      <c r="P243" s="40">
        <v>1161.9935805861353</v>
      </c>
    </row>
    <row r="244" spans="2:16" ht="15" hidden="1" x14ac:dyDescent="0.25">
      <c r="B244" s="18" t="s">
        <v>9</v>
      </c>
      <c r="C244" s="18" t="s">
        <v>162</v>
      </c>
      <c r="D244" s="39"/>
      <c r="E244" s="39"/>
      <c r="F244" s="39"/>
      <c r="G244" s="42"/>
      <c r="H244" s="42"/>
      <c r="I244" s="42"/>
      <c r="J244" s="42"/>
      <c r="K244" s="42"/>
      <c r="L244" s="40">
        <v>20.842587102146201</v>
      </c>
      <c r="M244" s="40">
        <v>23.7724304993353</v>
      </c>
      <c r="N244" s="40">
        <v>21.037103991507301</v>
      </c>
      <c r="O244" s="42"/>
      <c r="P244" s="42"/>
    </row>
    <row r="245" spans="2:16" ht="15" hidden="1" x14ac:dyDescent="0.25">
      <c r="B245" s="18" t="s">
        <v>9</v>
      </c>
      <c r="C245" s="18" t="s">
        <v>163</v>
      </c>
      <c r="D245" s="39"/>
      <c r="E245" s="39"/>
      <c r="F245" s="39"/>
      <c r="G245" s="42"/>
      <c r="H245" s="42"/>
      <c r="I245" s="40">
        <v>2347.1105486874799</v>
      </c>
      <c r="J245" s="40">
        <v>2633.8835793807498</v>
      </c>
      <c r="K245" s="40">
        <v>2386.7002422206501</v>
      </c>
      <c r="L245" s="40">
        <v>2745.5132661934399</v>
      </c>
      <c r="M245" s="40">
        <v>1729.84870254969</v>
      </c>
      <c r="N245" s="40">
        <v>3793.9733476804699</v>
      </c>
      <c r="O245" s="40">
        <v>2107.1899567488117</v>
      </c>
      <c r="P245" s="40">
        <v>2109.985541621877</v>
      </c>
    </row>
    <row r="246" spans="2:16" ht="15" hidden="1" x14ac:dyDescent="0.25">
      <c r="B246" s="18" t="s">
        <v>9</v>
      </c>
      <c r="C246" s="18" t="s">
        <v>164</v>
      </c>
      <c r="D246" s="39"/>
      <c r="E246" s="39"/>
      <c r="F246" s="39"/>
      <c r="G246" s="40">
        <v>1904143.5222082301</v>
      </c>
      <c r="H246" s="40">
        <v>1396321.4769699599</v>
      </c>
      <c r="I246" s="40">
        <v>1111064.8837137199</v>
      </c>
      <c r="J246" s="40">
        <v>1137425.52466628</v>
      </c>
      <c r="K246" s="40">
        <v>704431.78106294898</v>
      </c>
      <c r="L246" s="40">
        <v>730406.29351945804</v>
      </c>
      <c r="M246" s="40">
        <v>718353.45347362105</v>
      </c>
      <c r="N246" s="40">
        <v>665921.44547683897</v>
      </c>
      <c r="O246" s="40">
        <v>882793.87654811458</v>
      </c>
      <c r="P246" s="40">
        <v>571143.65290615195</v>
      </c>
    </row>
    <row r="247" spans="2:16" ht="15" hidden="1" x14ac:dyDescent="0.25">
      <c r="B247" s="18" t="s">
        <v>9</v>
      </c>
      <c r="C247" s="18" t="s">
        <v>165</v>
      </c>
      <c r="D247" s="39"/>
      <c r="E247" s="39"/>
      <c r="F247" s="39"/>
      <c r="G247" s="39"/>
      <c r="H247" s="39"/>
      <c r="I247" s="39"/>
      <c r="J247" s="39"/>
      <c r="K247" s="41">
        <v>560.57845581000902</v>
      </c>
      <c r="L247" s="41">
        <v>616.00105947610905</v>
      </c>
      <c r="M247" s="40">
        <v>916.75195716833298</v>
      </c>
      <c r="N247" s="41">
        <v>1093.5766899606499</v>
      </c>
      <c r="O247" s="39"/>
      <c r="P247" s="42"/>
    </row>
    <row r="248" spans="2:16" ht="15" hidden="1" x14ac:dyDescent="0.25">
      <c r="B248" s="18" t="s">
        <v>9</v>
      </c>
      <c r="C248" s="18" t="s">
        <v>167</v>
      </c>
      <c r="D248" s="39"/>
      <c r="E248" s="39"/>
      <c r="F248" s="41">
        <v>10.8175124581588</v>
      </c>
      <c r="G248" s="40">
        <v>4.7436461044741201</v>
      </c>
      <c r="H248" s="40">
        <v>2.4074034322708799</v>
      </c>
      <c r="I248" s="40">
        <v>4.8879845521221297</v>
      </c>
      <c r="J248" s="40">
        <v>4.6978957600884401</v>
      </c>
      <c r="K248" s="40">
        <v>2.8667216510085001</v>
      </c>
      <c r="L248" s="40">
        <v>3.3516873030379299</v>
      </c>
      <c r="M248" s="40">
        <v>2.7294428861794802</v>
      </c>
      <c r="N248" s="40">
        <v>2.5675922697403002</v>
      </c>
      <c r="O248" s="40">
        <v>3.3981200006806489</v>
      </c>
      <c r="P248" s="41">
        <v>4.8200435617035788</v>
      </c>
    </row>
    <row r="249" spans="2:16" ht="15" hidden="1" x14ac:dyDescent="0.25">
      <c r="B249" s="18" t="s">
        <v>9</v>
      </c>
      <c r="C249" s="18" t="s">
        <v>168</v>
      </c>
      <c r="D249" s="39"/>
      <c r="E249" s="39"/>
      <c r="F249" s="40">
        <v>21.3721919397851</v>
      </c>
      <c r="G249" s="42"/>
      <c r="H249" s="40">
        <v>20.945846102832199</v>
      </c>
      <c r="I249" s="40">
        <v>34.617613470553998</v>
      </c>
      <c r="J249" s="40">
        <v>35.118856106482603</v>
      </c>
      <c r="K249" s="40">
        <v>39.851481460100601</v>
      </c>
      <c r="L249" s="40">
        <v>50.9788673646296</v>
      </c>
      <c r="M249" s="40">
        <v>22.295425366175898</v>
      </c>
      <c r="N249" s="40">
        <v>26.254473291366999</v>
      </c>
      <c r="O249" s="40">
        <v>49.987922397424093</v>
      </c>
      <c r="P249" s="40">
        <v>53.992636055313532</v>
      </c>
    </row>
    <row r="250" spans="2:16" ht="15" hidden="1" x14ac:dyDescent="0.25">
      <c r="B250" s="18" t="s">
        <v>9</v>
      </c>
      <c r="C250" s="18" t="s">
        <v>169</v>
      </c>
      <c r="D250" s="39"/>
      <c r="E250" s="41">
        <v>4.8023535256225403</v>
      </c>
      <c r="F250" s="41">
        <v>2.6690675140332298</v>
      </c>
      <c r="G250" s="40">
        <v>3.0019267125414402</v>
      </c>
      <c r="H250" s="42"/>
      <c r="I250" s="42"/>
      <c r="J250" s="42"/>
      <c r="K250" s="42"/>
      <c r="L250" s="42"/>
      <c r="M250" s="42"/>
      <c r="N250" s="42"/>
      <c r="O250" s="42"/>
      <c r="P250" s="42"/>
    </row>
    <row r="251" spans="2:16" ht="15" hidden="1" x14ac:dyDescent="0.25">
      <c r="B251" s="18" t="s">
        <v>9</v>
      </c>
      <c r="C251" s="18" t="s">
        <v>170</v>
      </c>
      <c r="D251" s="42"/>
      <c r="E251" s="42"/>
      <c r="F251" s="42"/>
      <c r="G251" s="42"/>
      <c r="H251" s="40">
        <v>14.379316491209099</v>
      </c>
      <c r="I251" s="40">
        <v>24.1950484553264</v>
      </c>
      <c r="J251" s="40">
        <v>23.3746991023453</v>
      </c>
      <c r="K251" s="40">
        <v>27.241943678656501</v>
      </c>
      <c r="L251" s="40">
        <v>34.573391768816698</v>
      </c>
      <c r="M251" s="40">
        <v>14.886717523956699</v>
      </c>
      <c r="N251" s="40">
        <v>17.548335913271099</v>
      </c>
      <c r="O251" s="40">
        <v>32.490343503777069</v>
      </c>
      <c r="P251" s="40">
        <v>37.317836233470018</v>
      </c>
    </row>
    <row r="252" spans="2:16" ht="15" hidden="1" x14ac:dyDescent="0.25">
      <c r="B252" s="18" t="s">
        <v>9</v>
      </c>
      <c r="C252" s="18" t="s">
        <v>171</v>
      </c>
      <c r="D252" s="42"/>
      <c r="E252" s="40">
        <v>30.0202938923575</v>
      </c>
      <c r="F252" s="40">
        <v>10.364991929206299</v>
      </c>
      <c r="G252" s="40">
        <v>11.350271285173999</v>
      </c>
      <c r="H252" s="40">
        <v>6.5665296116231602</v>
      </c>
      <c r="I252" s="40">
        <v>10.422565015227599</v>
      </c>
      <c r="J252" s="40">
        <v>11.7441570041373</v>
      </c>
      <c r="K252" s="40">
        <v>11.962897277218</v>
      </c>
      <c r="L252" s="40">
        <v>15.542454648986901</v>
      </c>
      <c r="M252" s="40">
        <v>7.4087078422192096</v>
      </c>
      <c r="N252" s="40">
        <v>8.70613737809588</v>
      </c>
      <c r="O252" s="40">
        <v>17.497578893647034</v>
      </c>
      <c r="P252" s="40">
        <v>16.674799821843514</v>
      </c>
    </row>
    <row r="253" spans="2:16" ht="15" hidden="1" x14ac:dyDescent="0.25">
      <c r="B253" s="18" t="s">
        <v>9</v>
      </c>
      <c r="C253" s="18" t="s">
        <v>172</v>
      </c>
      <c r="D253" s="40">
        <v>2902.7302519126501</v>
      </c>
      <c r="E253" s="42"/>
      <c r="F253" s="42"/>
      <c r="G253" s="42"/>
      <c r="H253" s="42"/>
      <c r="I253" s="42"/>
      <c r="J253" s="42"/>
      <c r="K253" s="42"/>
      <c r="L253" s="42"/>
      <c r="M253" s="42"/>
      <c r="N253" s="42"/>
      <c r="O253" s="42"/>
      <c r="P253" s="42"/>
    </row>
    <row r="254" spans="2:16" ht="15" hidden="1" x14ac:dyDescent="0.25">
      <c r="B254" s="18" t="s">
        <v>9</v>
      </c>
      <c r="C254" s="18" t="s">
        <v>174</v>
      </c>
      <c r="D254" s="41">
        <v>5862.5371123580999</v>
      </c>
      <c r="E254" s="41">
        <v>2894.5776155620902</v>
      </c>
      <c r="F254" s="41">
        <v>846.87225984823999</v>
      </c>
      <c r="G254" s="39"/>
      <c r="H254" s="42"/>
      <c r="I254" s="42"/>
      <c r="J254" s="42"/>
      <c r="K254" s="39"/>
      <c r="L254" s="42"/>
      <c r="M254" s="42"/>
      <c r="N254" s="42"/>
      <c r="O254" s="39"/>
      <c r="P254" s="39"/>
    </row>
    <row r="255" spans="2:16" ht="15" hidden="1" x14ac:dyDescent="0.25">
      <c r="B255" s="18" t="s">
        <v>9</v>
      </c>
      <c r="C255" s="18" t="s">
        <v>179</v>
      </c>
      <c r="D255" s="39"/>
      <c r="E255" s="39"/>
      <c r="F255" s="39"/>
      <c r="G255" s="39"/>
      <c r="H255" s="39"/>
      <c r="I255" s="42"/>
      <c r="J255" s="39"/>
      <c r="K255" s="39"/>
      <c r="L255" s="39"/>
      <c r="M255" s="41">
        <v>160.36674493138099</v>
      </c>
      <c r="N255" s="42"/>
      <c r="O255" s="39"/>
      <c r="P255" s="39"/>
    </row>
    <row r="256" spans="2:16" ht="15" hidden="1" x14ac:dyDescent="0.25">
      <c r="B256" s="18" t="s">
        <v>9</v>
      </c>
      <c r="C256" s="18" t="s">
        <v>181</v>
      </c>
      <c r="D256" s="42"/>
      <c r="E256" s="42"/>
      <c r="F256" s="42"/>
      <c r="G256" s="40">
        <v>41846.682100492297</v>
      </c>
      <c r="H256" s="40">
        <v>52606.664183511697</v>
      </c>
      <c r="I256" s="40">
        <v>43218.400622101602</v>
      </c>
      <c r="J256" s="40">
        <v>51646.8573587192</v>
      </c>
      <c r="K256" s="40">
        <v>40620.462595577199</v>
      </c>
      <c r="L256" s="40">
        <v>45976.628765180998</v>
      </c>
      <c r="M256" s="40">
        <v>41126.537102859998</v>
      </c>
      <c r="N256" s="40">
        <v>41588.567757852099</v>
      </c>
      <c r="O256" s="40">
        <v>51434.495928929449</v>
      </c>
      <c r="P256" s="41">
        <v>36945.745043206531</v>
      </c>
    </row>
    <row r="257" spans="2:16" ht="15" hidden="1" x14ac:dyDescent="0.25">
      <c r="B257" s="18" t="s">
        <v>9</v>
      </c>
      <c r="C257" s="18" t="s">
        <v>182</v>
      </c>
      <c r="D257" s="42"/>
      <c r="E257" s="42"/>
      <c r="F257" s="42"/>
      <c r="G257" s="40">
        <v>206695.08676739401</v>
      </c>
      <c r="H257" s="40">
        <v>213136.35221498401</v>
      </c>
      <c r="I257" s="40">
        <v>147522.228735015</v>
      </c>
      <c r="J257" s="40">
        <v>177789.37118891699</v>
      </c>
      <c r="K257" s="40">
        <v>126031.573658074</v>
      </c>
      <c r="L257" s="40">
        <v>129541.738958965</v>
      </c>
      <c r="M257" s="40">
        <v>113276.99862760599</v>
      </c>
      <c r="N257" s="40">
        <v>119387.71656275399</v>
      </c>
      <c r="O257" s="40">
        <v>149402.75826164591</v>
      </c>
      <c r="P257" s="40">
        <v>106972.0283831852</v>
      </c>
    </row>
    <row r="258" spans="2:16" ht="15" hidden="1" x14ac:dyDescent="0.25">
      <c r="B258" s="18" t="s">
        <v>9</v>
      </c>
      <c r="C258" s="18" t="s">
        <v>183</v>
      </c>
      <c r="D258" s="42"/>
      <c r="E258" s="42"/>
      <c r="F258" s="42"/>
      <c r="G258" s="42"/>
      <c r="H258" s="42"/>
      <c r="I258" s="42"/>
      <c r="J258" s="40">
        <v>975.38758000694304</v>
      </c>
      <c r="K258" s="40">
        <v>527.13398148386102</v>
      </c>
      <c r="L258" s="40">
        <v>526.51337093385098</v>
      </c>
      <c r="M258" s="40">
        <v>2275.3502294898799</v>
      </c>
      <c r="N258" s="40">
        <v>970.42906130141705</v>
      </c>
      <c r="O258" s="42"/>
      <c r="P258" s="42"/>
    </row>
    <row r="259" spans="2:16" ht="15" hidden="1" x14ac:dyDescent="0.25">
      <c r="B259" s="18" t="s">
        <v>9</v>
      </c>
      <c r="C259" s="18" t="s">
        <v>184</v>
      </c>
      <c r="D259" s="39"/>
      <c r="E259" s="39"/>
      <c r="F259" s="39"/>
      <c r="G259" s="42"/>
      <c r="H259" s="41">
        <v>545.58279216510402</v>
      </c>
      <c r="I259" s="40">
        <v>746.58491130726202</v>
      </c>
      <c r="J259" s="41">
        <v>748.19894600064299</v>
      </c>
      <c r="K259" s="41">
        <v>648.21237102769805</v>
      </c>
      <c r="L259" s="41">
        <v>781.27857228074402</v>
      </c>
      <c r="M259" s="40">
        <v>635.50169539844501</v>
      </c>
      <c r="N259" s="40">
        <v>684.09505274901096</v>
      </c>
      <c r="O259" s="41">
        <v>832.71066702636131</v>
      </c>
      <c r="P259" s="41">
        <v>690.92736526319129</v>
      </c>
    </row>
    <row r="260" spans="2:16" ht="15" x14ac:dyDescent="0.25">
      <c r="B260" s="18" t="s">
        <v>9</v>
      </c>
      <c r="C260" s="18" t="s">
        <v>185</v>
      </c>
      <c r="D260" s="41">
        <v>2389034.2209797902</v>
      </c>
      <c r="E260" s="41">
        <v>2263603.5223919102</v>
      </c>
      <c r="F260" s="41">
        <v>1251060.36080544</v>
      </c>
      <c r="G260" s="40">
        <v>1336252.5075161101</v>
      </c>
      <c r="H260" s="47">
        <v>1293152.92212792</v>
      </c>
      <c r="I260" s="40">
        <v>1170506.8777632799</v>
      </c>
      <c r="J260" s="40">
        <v>1145882.7716625701</v>
      </c>
      <c r="K260" s="40">
        <v>955012.00824885594</v>
      </c>
      <c r="L260" s="40">
        <v>900419.02356093598</v>
      </c>
      <c r="M260" s="40">
        <v>1017111.42757257</v>
      </c>
      <c r="N260" s="40">
        <v>740825.04757979698</v>
      </c>
      <c r="O260" s="40">
        <v>935740.34785688831</v>
      </c>
      <c r="P260" s="40">
        <v>716374.03883155738</v>
      </c>
    </row>
    <row r="261" spans="2:16" ht="15" hidden="1" x14ac:dyDescent="0.25">
      <c r="B261" s="18" t="s">
        <v>9</v>
      </c>
      <c r="C261" s="18" t="s">
        <v>19</v>
      </c>
      <c r="D261" s="39"/>
      <c r="E261" s="39"/>
      <c r="F261" s="39"/>
      <c r="G261" s="39"/>
      <c r="H261" s="39"/>
      <c r="I261" s="40">
        <v>10371.0852308133</v>
      </c>
      <c r="J261" s="41">
        <v>12575.5581934443</v>
      </c>
      <c r="K261" s="41">
        <v>8321.5057704082301</v>
      </c>
      <c r="L261" s="41">
        <v>10851.5060223319</v>
      </c>
      <c r="M261" s="40">
        <v>8123.0559499855399</v>
      </c>
      <c r="N261" s="40">
        <v>8099.1673369378996</v>
      </c>
      <c r="O261" s="41">
        <v>11897.915709609691</v>
      </c>
      <c r="P261" s="41">
        <v>9436.5331499219483</v>
      </c>
    </row>
    <row r="262" spans="2:16" ht="15" hidden="1" x14ac:dyDescent="0.25">
      <c r="B262" s="18" t="s">
        <v>10</v>
      </c>
      <c r="C262" s="18" t="s">
        <v>44</v>
      </c>
      <c r="D262" s="42"/>
      <c r="E262" s="39"/>
      <c r="F262" s="39"/>
      <c r="G262" s="39"/>
      <c r="H262" s="39"/>
      <c r="I262" s="41">
        <v>35.2764187296846</v>
      </c>
      <c r="J262" s="41">
        <v>19.486352122819302</v>
      </c>
      <c r="K262" s="41">
        <v>11.7298661401773</v>
      </c>
      <c r="L262" s="41">
        <v>24.449228800299998</v>
      </c>
      <c r="M262" s="41">
        <v>19.7485941527273</v>
      </c>
      <c r="N262" s="41">
        <v>20.276381787720101</v>
      </c>
      <c r="O262" s="39"/>
      <c r="P262" s="39"/>
    </row>
    <row r="263" spans="2:16" ht="15" hidden="1" x14ac:dyDescent="0.25">
      <c r="B263" s="18" t="s">
        <v>10</v>
      </c>
      <c r="C263" s="18" t="s">
        <v>45</v>
      </c>
      <c r="D263" s="42"/>
      <c r="E263" s="39"/>
      <c r="F263" s="39"/>
      <c r="G263" s="39"/>
      <c r="H263" s="39"/>
      <c r="I263" s="39"/>
      <c r="J263" s="39"/>
      <c r="K263" s="39"/>
      <c r="L263" s="39"/>
      <c r="M263" s="41">
        <v>32.335441612799997</v>
      </c>
      <c r="N263" s="41">
        <v>43.295962326504899</v>
      </c>
      <c r="O263" s="41">
        <v>55.939562089016015</v>
      </c>
      <c r="P263" s="41">
        <v>25.134178211074229</v>
      </c>
    </row>
    <row r="264" spans="2:16" ht="15" hidden="1" x14ac:dyDescent="0.25">
      <c r="B264" s="18" t="s">
        <v>10</v>
      </c>
      <c r="C264" s="18" t="s">
        <v>46</v>
      </c>
      <c r="D264" s="42"/>
      <c r="E264" s="39"/>
      <c r="F264" s="41">
        <v>251.21491827451001</v>
      </c>
      <c r="G264" s="39"/>
      <c r="H264" s="39"/>
      <c r="I264" s="39"/>
      <c r="J264" s="39"/>
      <c r="K264" s="39"/>
      <c r="L264" s="39"/>
      <c r="M264" s="39"/>
      <c r="N264" s="39"/>
      <c r="O264" s="39"/>
      <c r="P264" s="39"/>
    </row>
    <row r="265" spans="2:16" ht="15" hidden="1" x14ac:dyDescent="0.25">
      <c r="B265" s="18" t="s">
        <v>10</v>
      </c>
      <c r="C265" s="18" t="s">
        <v>47</v>
      </c>
      <c r="D265" s="39"/>
      <c r="E265" s="39"/>
      <c r="F265" s="39"/>
      <c r="G265" s="41">
        <v>6059008.6790995598</v>
      </c>
      <c r="H265" s="41">
        <v>16624006.4665851</v>
      </c>
      <c r="I265" s="41">
        <v>6883549.3723667096</v>
      </c>
      <c r="J265" s="41">
        <v>9655511.9199757501</v>
      </c>
      <c r="K265" s="41">
        <v>4826951.61904536</v>
      </c>
      <c r="L265" s="41">
        <v>8123706.9652768197</v>
      </c>
      <c r="M265" s="40">
        <v>6872610.3854670199</v>
      </c>
      <c r="N265" s="40">
        <v>5484377.5673296796</v>
      </c>
      <c r="O265" s="41">
        <v>13413409.009159422</v>
      </c>
      <c r="P265" s="40">
        <v>7963390.6776588159</v>
      </c>
    </row>
    <row r="266" spans="2:16" ht="15" hidden="1" x14ac:dyDescent="0.25">
      <c r="B266" s="18" t="s">
        <v>10</v>
      </c>
      <c r="C266" s="18" t="s">
        <v>17</v>
      </c>
      <c r="D266" s="41">
        <v>3698492.3183185798</v>
      </c>
      <c r="E266" s="41">
        <v>5429454.7425658396</v>
      </c>
      <c r="F266" s="41">
        <v>2578722.4217897598</v>
      </c>
      <c r="G266" s="41">
        <v>1580132.38163663</v>
      </c>
      <c r="H266" s="41">
        <v>1521738.8293006299</v>
      </c>
      <c r="I266" s="41">
        <v>1148014.7474925099</v>
      </c>
      <c r="J266" s="41">
        <v>631686.16991150402</v>
      </c>
      <c r="K266" s="41">
        <v>284364.93275039498</v>
      </c>
      <c r="L266" s="41">
        <v>446848.789256085</v>
      </c>
      <c r="M266" s="40">
        <v>618989.24330870796</v>
      </c>
      <c r="N266" s="40">
        <v>616110.58112319198</v>
      </c>
      <c r="O266" s="40">
        <v>1133625.5279536233</v>
      </c>
      <c r="P266" s="40">
        <v>581974.62602371548</v>
      </c>
    </row>
    <row r="267" spans="2:16" ht="15" hidden="1" x14ac:dyDescent="0.25">
      <c r="B267" s="18" t="s">
        <v>10</v>
      </c>
      <c r="C267" s="18" t="s">
        <v>48</v>
      </c>
      <c r="D267" s="41">
        <v>103.379881775575</v>
      </c>
      <c r="E267" s="41">
        <v>55.284543086626698</v>
      </c>
      <c r="F267" s="41">
        <v>63.934164658748003</v>
      </c>
      <c r="G267" s="41">
        <v>33.441426277152203</v>
      </c>
      <c r="H267" s="41">
        <v>51.807261749816398</v>
      </c>
      <c r="I267" s="41">
        <v>46.073446049966499</v>
      </c>
      <c r="J267" s="41">
        <v>34.078584988136797</v>
      </c>
      <c r="K267" s="41">
        <v>18.233193543096601</v>
      </c>
      <c r="L267" s="41">
        <v>35.026719060246201</v>
      </c>
      <c r="M267" s="40">
        <v>45.780146471563597</v>
      </c>
      <c r="N267" s="40">
        <v>60.659457950327699</v>
      </c>
      <c r="O267" s="40">
        <v>59.927299101906051</v>
      </c>
      <c r="P267" s="40">
        <v>39.661136416575225</v>
      </c>
    </row>
    <row r="268" spans="2:16" ht="15" hidden="1" x14ac:dyDescent="0.25">
      <c r="B268" s="18" t="s">
        <v>10</v>
      </c>
      <c r="C268" s="18" t="s">
        <v>49</v>
      </c>
      <c r="D268" s="39"/>
      <c r="E268" s="39"/>
      <c r="F268" s="39"/>
      <c r="G268" s="41">
        <v>4290.0098168480899</v>
      </c>
      <c r="H268" s="41">
        <v>4718.0273589128301</v>
      </c>
      <c r="I268" s="41">
        <v>3221.44663884276</v>
      </c>
      <c r="J268" s="41">
        <v>4267.8617641709598</v>
      </c>
      <c r="K268" s="41">
        <v>2437.96177875479</v>
      </c>
      <c r="L268" s="41">
        <v>2613.1686468724602</v>
      </c>
      <c r="M268" s="40">
        <v>2307.53248649952</v>
      </c>
      <c r="N268" s="40">
        <v>2557.1019221865299</v>
      </c>
      <c r="O268" s="41">
        <v>3779.2385737507243</v>
      </c>
      <c r="P268" s="40">
        <v>2325.8969298972343</v>
      </c>
    </row>
    <row r="269" spans="2:16" ht="15" hidden="1" x14ac:dyDescent="0.25">
      <c r="B269" s="18" t="s">
        <v>10</v>
      </c>
      <c r="C269" s="18" t="s">
        <v>50</v>
      </c>
      <c r="D269" s="41">
        <v>25254.225978423201</v>
      </c>
      <c r="E269" s="39"/>
      <c r="F269" s="39"/>
      <c r="G269" s="41">
        <v>17162.703755627801</v>
      </c>
      <c r="H269" s="41">
        <v>29571.3399185946</v>
      </c>
      <c r="I269" s="41">
        <v>22854.7458177507</v>
      </c>
      <c r="J269" s="41">
        <v>24191.899867549699</v>
      </c>
      <c r="K269" s="41">
        <v>15344.133854093599</v>
      </c>
      <c r="L269" s="41">
        <v>19105.168622024201</v>
      </c>
      <c r="M269" s="40">
        <v>17622.355147701899</v>
      </c>
      <c r="N269" s="40">
        <v>17242.708077246902</v>
      </c>
      <c r="O269" s="40">
        <v>32638.819571246375</v>
      </c>
      <c r="P269" s="40">
        <v>20338.160640000002</v>
      </c>
    </row>
    <row r="270" spans="2:16" ht="15" hidden="1" x14ac:dyDescent="0.25">
      <c r="B270" s="18" t="s">
        <v>10</v>
      </c>
      <c r="C270" s="18" t="s">
        <v>51</v>
      </c>
      <c r="D270" s="39"/>
      <c r="E270" s="41">
        <v>1346.94186451732</v>
      </c>
      <c r="F270" s="41">
        <v>1316.47090321569</v>
      </c>
      <c r="G270" s="41">
        <v>180.09463406528201</v>
      </c>
      <c r="H270" s="39"/>
      <c r="I270" s="41">
        <v>16.5241494695866</v>
      </c>
      <c r="J270" s="41">
        <v>25.097501242149299</v>
      </c>
      <c r="K270" s="41">
        <v>11.827084780963199</v>
      </c>
      <c r="L270" s="41">
        <v>9.67042845038298</v>
      </c>
      <c r="M270" s="40">
        <v>8.82453420244528</v>
      </c>
      <c r="N270" s="40">
        <v>11.1262039247418</v>
      </c>
      <c r="O270" s="40">
        <v>15.758808682129011</v>
      </c>
      <c r="P270" s="40">
        <v>7.3226547658312047</v>
      </c>
    </row>
    <row r="271" spans="2:16" ht="15" hidden="1" x14ac:dyDescent="0.25">
      <c r="B271" s="18" t="s">
        <v>10</v>
      </c>
      <c r="C271" s="18" t="s">
        <v>52</v>
      </c>
      <c r="D271" s="39"/>
      <c r="E271" s="39"/>
      <c r="F271" s="39"/>
      <c r="G271" s="39"/>
      <c r="H271" s="41">
        <v>189154.35444481301</v>
      </c>
      <c r="I271" s="41">
        <v>133856.52112591401</v>
      </c>
      <c r="J271" s="41">
        <v>160931.34016368599</v>
      </c>
      <c r="K271" s="41">
        <v>105244.722310335</v>
      </c>
      <c r="L271" s="41">
        <v>109242.127129505</v>
      </c>
      <c r="M271" s="40">
        <v>98604.103198198398</v>
      </c>
      <c r="N271" s="40">
        <v>102465.56593077299</v>
      </c>
      <c r="O271" s="41">
        <v>167830.47474318839</v>
      </c>
      <c r="P271" s="40">
        <v>114977.30147667987</v>
      </c>
    </row>
    <row r="272" spans="2:16" ht="15" hidden="1" x14ac:dyDescent="0.25">
      <c r="B272" s="18" t="s">
        <v>10</v>
      </c>
      <c r="C272" s="18" t="s">
        <v>53</v>
      </c>
      <c r="D272" s="39"/>
      <c r="E272" s="39"/>
      <c r="F272" s="41">
        <v>490.821244757709</v>
      </c>
      <c r="G272" s="41">
        <v>172.29733521296501</v>
      </c>
      <c r="H272" s="41">
        <v>103.65407735618101</v>
      </c>
      <c r="I272" s="41">
        <v>63.569568670391099</v>
      </c>
      <c r="J272" s="41">
        <v>168.57270062805301</v>
      </c>
      <c r="K272" s="41">
        <v>94.950948561168005</v>
      </c>
      <c r="L272" s="41">
        <v>121.044587084779</v>
      </c>
      <c r="M272" s="40">
        <v>49.056136573584901</v>
      </c>
      <c r="N272" s="40">
        <v>51.463796131715803</v>
      </c>
      <c r="O272" s="40">
        <v>212.45699655605375</v>
      </c>
      <c r="P272" s="40">
        <v>115.22560384025181</v>
      </c>
    </row>
    <row r="273" spans="2:16" ht="15" hidden="1" x14ac:dyDescent="0.25">
      <c r="B273" s="18" t="s">
        <v>10</v>
      </c>
      <c r="C273" s="18" t="s">
        <v>54</v>
      </c>
      <c r="D273" s="39"/>
      <c r="E273" s="41">
        <v>135.40236389791201</v>
      </c>
      <c r="F273" s="39"/>
      <c r="G273" s="39"/>
      <c r="H273" s="39"/>
      <c r="I273" s="39"/>
      <c r="J273" s="39"/>
      <c r="K273" s="39"/>
      <c r="L273" s="39"/>
      <c r="M273" s="42"/>
      <c r="N273" s="42"/>
      <c r="O273" s="42"/>
      <c r="P273" s="42"/>
    </row>
    <row r="274" spans="2:16" ht="15" hidden="1" x14ac:dyDescent="0.25">
      <c r="B274" s="18" t="s">
        <v>10</v>
      </c>
      <c r="C274" s="18" t="s">
        <v>55</v>
      </c>
      <c r="D274" s="41">
        <v>122.74117876417699</v>
      </c>
      <c r="E274" s="41">
        <v>156.63319216137899</v>
      </c>
      <c r="F274" s="41">
        <v>137.25372952696</v>
      </c>
      <c r="G274" s="41">
        <v>62.342747338067902</v>
      </c>
      <c r="H274" s="41">
        <v>204.71395609938801</v>
      </c>
      <c r="I274" s="41">
        <v>141.054106936626</v>
      </c>
      <c r="J274" s="41">
        <v>99.994331556175894</v>
      </c>
      <c r="K274" s="41">
        <v>49.133050853711097</v>
      </c>
      <c r="L274" s="41">
        <v>93.559022069108394</v>
      </c>
      <c r="M274" s="40">
        <v>65.872735083054593</v>
      </c>
      <c r="N274" s="40">
        <v>76.173106057126702</v>
      </c>
      <c r="O274" s="41">
        <v>74.700125020993298</v>
      </c>
      <c r="P274" s="40">
        <v>59.682264508609293</v>
      </c>
    </row>
    <row r="275" spans="2:16" ht="15" hidden="1" x14ac:dyDescent="0.25">
      <c r="B275" s="18" t="s">
        <v>10</v>
      </c>
      <c r="C275" s="18" t="s">
        <v>56</v>
      </c>
      <c r="D275" s="41">
        <v>154.511950173451</v>
      </c>
      <c r="E275" s="41">
        <v>173.755712997931</v>
      </c>
      <c r="F275" s="41">
        <v>164.48987398651701</v>
      </c>
      <c r="G275" s="41">
        <v>79.214873848909903</v>
      </c>
      <c r="H275" s="41">
        <v>184.44040718188501</v>
      </c>
      <c r="I275" s="41">
        <v>160.40475432884901</v>
      </c>
      <c r="J275" s="41">
        <v>144.76101136078199</v>
      </c>
      <c r="K275" s="41">
        <v>58.9804595384023</v>
      </c>
      <c r="L275" s="41">
        <v>110.659182639463</v>
      </c>
      <c r="M275" s="40">
        <v>84.237999248290905</v>
      </c>
      <c r="N275" s="40">
        <v>97.981072485640397</v>
      </c>
      <c r="O275" s="40">
        <v>94.528892326228217</v>
      </c>
      <c r="P275" s="40">
        <v>73.597103588571457</v>
      </c>
    </row>
    <row r="276" spans="2:16" ht="15" hidden="1" x14ac:dyDescent="0.25">
      <c r="B276" s="18" t="s">
        <v>10</v>
      </c>
      <c r="C276" s="18" t="s">
        <v>57</v>
      </c>
      <c r="D276" s="41">
        <v>260.91575949026497</v>
      </c>
      <c r="E276" s="41">
        <v>268.74733481379297</v>
      </c>
      <c r="F276" s="41">
        <v>215.65331645496499</v>
      </c>
      <c r="G276" s="41">
        <v>112.08237854804101</v>
      </c>
      <c r="H276" s="41">
        <v>273.40524597503099</v>
      </c>
      <c r="I276" s="41">
        <v>211.116153301944</v>
      </c>
      <c r="J276" s="41">
        <v>152.460372812282</v>
      </c>
      <c r="K276" s="41">
        <v>70.757807522175696</v>
      </c>
      <c r="L276" s="41">
        <v>130.91150504743999</v>
      </c>
      <c r="M276" s="40">
        <v>112.398693650618</v>
      </c>
      <c r="N276" s="40">
        <v>114.39681997724</v>
      </c>
      <c r="O276" s="40">
        <v>138.52573823162422</v>
      </c>
      <c r="P276" s="40">
        <v>88.712102352772021</v>
      </c>
    </row>
    <row r="277" spans="2:16" ht="15" hidden="1" x14ac:dyDescent="0.25">
      <c r="B277" s="18" t="s">
        <v>10</v>
      </c>
      <c r="C277" s="18" t="s">
        <v>58</v>
      </c>
      <c r="D277" s="41">
        <v>129.889037100743</v>
      </c>
      <c r="E277" s="41">
        <v>135.42990183930999</v>
      </c>
      <c r="F277" s="41">
        <v>143.02288194950401</v>
      </c>
      <c r="G277" s="41">
        <v>67.313443041039903</v>
      </c>
      <c r="H277" s="41">
        <v>170.70907612582599</v>
      </c>
      <c r="I277" s="41">
        <v>157.336752635799</v>
      </c>
      <c r="J277" s="41">
        <v>100.095497334264</v>
      </c>
      <c r="K277" s="41">
        <v>49.435345044305997</v>
      </c>
      <c r="L277" s="41">
        <v>95.228325495992394</v>
      </c>
      <c r="M277" s="40">
        <v>73.689554806690893</v>
      </c>
      <c r="N277" s="40">
        <v>88.451445697700606</v>
      </c>
      <c r="O277" s="41">
        <v>86.487992950711416</v>
      </c>
      <c r="P277" s="40">
        <v>66.766617002384123</v>
      </c>
    </row>
    <row r="278" spans="2:16" ht="15" hidden="1" x14ac:dyDescent="0.25">
      <c r="B278" s="18" t="s">
        <v>10</v>
      </c>
      <c r="C278" s="18" t="s">
        <v>59</v>
      </c>
      <c r="D278" s="41">
        <v>88.554297722336301</v>
      </c>
      <c r="E278" s="41">
        <v>101.321207348276</v>
      </c>
      <c r="F278" s="41">
        <v>108.63187875574999</v>
      </c>
      <c r="G278" s="41">
        <v>53.081103632543602</v>
      </c>
      <c r="H278" s="41">
        <v>107.390343635251</v>
      </c>
      <c r="I278" s="41">
        <v>99.638406717586605</v>
      </c>
      <c r="J278" s="41">
        <v>73.689963098394998</v>
      </c>
      <c r="K278" s="41">
        <v>34.276091328815902</v>
      </c>
      <c r="L278" s="41">
        <v>61.363348612326</v>
      </c>
      <c r="M278" s="40">
        <v>76.353997356218201</v>
      </c>
      <c r="N278" s="40">
        <v>84.029756336864494</v>
      </c>
      <c r="O278" s="40">
        <v>81.209091963382548</v>
      </c>
      <c r="P278" s="40">
        <v>65.533491508495743</v>
      </c>
    </row>
    <row r="279" spans="2:16" ht="15" hidden="1" x14ac:dyDescent="0.25">
      <c r="B279" s="18" t="s">
        <v>10</v>
      </c>
      <c r="C279" s="18" t="s">
        <v>60</v>
      </c>
      <c r="D279" s="39"/>
      <c r="E279" s="39"/>
      <c r="F279" s="39"/>
      <c r="G279" s="39"/>
      <c r="H279" s="41">
        <v>611.45370275229402</v>
      </c>
      <c r="I279" s="41">
        <v>512.82822987055999</v>
      </c>
      <c r="J279" s="41">
        <v>357.54954689299802</v>
      </c>
      <c r="K279" s="41">
        <v>175.93292840604801</v>
      </c>
      <c r="L279" s="41">
        <v>523.76883174694206</v>
      </c>
      <c r="M279" s="40">
        <v>409.92402439206398</v>
      </c>
      <c r="N279" s="40">
        <v>323.79705443670798</v>
      </c>
      <c r="O279" s="40">
        <v>865.02135961275349</v>
      </c>
      <c r="P279" s="40">
        <v>540.23362436300408</v>
      </c>
    </row>
    <row r="280" spans="2:16" ht="15" hidden="1" x14ac:dyDescent="0.25">
      <c r="B280" s="18" t="s">
        <v>10</v>
      </c>
      <c r="C280" s="18" t="s">
        <v>61</v>
      </c>
      <c r="D280" s="39"/>
      <c r="E280" s="39"/>
      <c r="F280" s="39"/>
      <c r="G280" s="41">
        <v>3991797.4350841902</v>
      </c>
      <c r="H280" s="41">
        <v>4819524.8503811704</v>
      </c>
      <c r="I280" s="41">
        <v>3023526.0552311698</v>
      </c>
      <c r="J280" s="41">
        <v>3132618.7984237601</v>
      </c>
      <c r="K280" s="41">
        <v>3648752.2979242401</v>
      </c>
      <c r="L280" s="41">
        <v>3549989.7789195199</v>
      </c>
      <c r="M280" s="40">
        <v>3562412.3417668599</v>
      </c>
      <c r="N280" s="40">
        <v>3463345.1800818001</v>
      </c>
      <c r="O280" s="41">
        <v>4266714.4800231885</v>
      </c>
      <c r="P280" s="40">
        <v>3662466.3826719373</v>
      </c>
    </row>
    <row r="281" spans="2:16" ht="15" hidden="1" x14ac:dyDescent="0.25">
      <c r="B281" s="18" t="s">
        <v>10</v>
      </c>
      <c r="C281" s="18" t="s">
        <v>62</v>
      </c>
      <c r="D281" s="41">
        <v>1779.3126488165999</v>
      </c>
      <c r="E281" s="41">
        <v>2334.7683836844699</v>
      </c>
      <c r="F281" s="41">
        <v>2084.4622094219299</v>
      </c>
      <c r="G281" s="41">
        <v>1417.9145606199299</v>
      </c>
      <c r="H281" s="41">
        <v>2117.1495756314198</v>
      </c>
      <c r="I281" s="41">
        <v>1967.20248477219</v>
      </c>
      <c r="J281" s="41">
        <v>2814.7385583510099</v>
      </c>
      <c r="K281" s="41">
        <v>1697.25252158628</v>
      </c>
      <c r="L281" s="41">
        <v>1381.28929161574</v>
      </c>
      <c r="M281" s="40">
        <v>1158.1015825158199</v>
      </c>
      <c r="N281" s="40">
        <v>986.89938460249402</v>
      </c>
      <c r="O281" s="40">
        <v>1999.40406662029</v>
      </c>
      <c r="P281" s="40">
        <v>1254.7134644110672</v>
      </c>
    </row>
    <row r="282" spans="2:16" ht="15" hidden="1" x14ac:dyDescent="0.25">
      <c r="B282" s="18" t="s">
        <v>10</v>
      </c>
      <c r="C282" s="18" t="s">
        <v>63</v>
      </c>
      <c r="D282" s="39"/>
      <c r="E282" s="39"/>
      <c r="F282" s="39"/>
      <c r="G282" s="39"/>
      <c r="H282" s="39"/>
      <c r="I282" s="41">
        <v>3664.1285799980801</v>
      </c>
      <c r="J282" s="41">
        <v>3184.9710947773901</v>
      </c>
      <c r="K282" s="41">
        <v>1526.1193659965099</v>
      </c>
      <c r="L282" s="41">
        <v>2821.7091160746199</v>
      </c>
      <c r="M282" s="40">
        <v>2231.21614197295</v>
      </c>
      <c r="N282" s="40">
        <v>2515.2276662408499</v>
      </c>
      <c r="O282" s="40">
        <v>3565.9314912351142</v>
      </c>
      <c r="P282" s="40">
        <v>2223.4300486844922</v>
      </c>
    </row>
    <row r="283" spans="2:16" ht="15" hidden="1" x14ac:dyDescent="0.25">
      <c r="B283" s="18" t="s">
        <v>10</v>
      </c>
      <c r="C283" s="18" t="s">
        <v>64</v>
      </c>
      <c r="D283" s="39"/>
      <c r="E283" s="39"/>
      <c r="F283" s="39"/>
      <c r="G283" s="39"/>
      <c r="H283" s="41">
        <v>627.763582187564</v>
      </c>
      <c r="I283" s="39"/>
      <c r="J283" s="39"/>
      <c r="K283" s="39"/>
      <c r="L283" s="39"/>
      <c r="M283" s="42"/>
      <c r="N283" s="42"/>
      <c r="O283" s="39"/>
      <c r="P283" s="42"/>
    </row>
    <row r="284" spans="2:16" ht="15" hidden="1" x14ac:dyDescent="0.25">
      <c r="B284" s="18" t="s">
        <v>10</v>
      </c>
      <c r="C284" s="18" t="s">
        <v>65</v>
      </c>
      <c r="D284" s="39"/>
      <c r="E284" s="39"/>
      <c r="F284" s="39"/>
      <c r="G284" s="41">
        <v>37.708820094042501</v>
      </c>
      <c r="H284" s="39"/>
      <c r="I284" s="39"/>
      <c r="J284" s="39"/>
      <c r="K284" s="39"/>
      <c r="L284" s="39"/>
      <c r="M284" s="40">
        <v>18.497868316981101</v>
      </c>
      <c r="N284" s="42"/>
      <c r="O284" s="42"/>
      <c r="P284" s="42"/>
    </row>
    <row r="285" spans="2:16" ht="15" hidden="1" x14ac:dyDescent="0.25">
      <c r="B285" s="18" t="s">
        <v>10</v>
      </c>
      <c r="C285" s="18" t="s">
        <v>66</v>
      </c>
      <c r="D285" s="39"/>
      <c r="E285" s="41">
        <v>74.547605401392104</v>
      </c>
      <c r="F285" s="39"/>
      <c r="G285" s="41">
        <v>35.040675484136102</v>
      </c>
      <c r="H285" s="39"/>
      <c r="I285" s="39"/>
      <c r="J285" s="41">
        <v>79.350561898115899</v>
      </c>
      <c r="K285" s="41">
        <v>35.702258795066498</v>
      </c>
      <c r="L285" s="41">
        <v>55.885825112405897</v>
      </c>
      <c r="M285" s="40">
        <v>50.352388709434003</v>
      </c>
      <c r="N285" s="40">
        <v>194.57553690227999</v>
      </c>
      <c r="O285" s="42"/>
      <c r="P285" s="40">
        <v>61.224205824906548</v>
      </c>
    </row>
    <row r="286" spans="2:16" ht="15" hidden="1" x14ac:dyDescent="0.25">
      <c r="B286" s="18" t="s">
        <v>10</v>
      </c>
      <c r="C286" s="18" t="s">
        <v>69</v>
      </c>
      <c r="D286" s="39"/>
      <c r="E286" s="41">
        <v>522.02246698755198</v>
      </c>
      <c r="F286" s="39"/>
      <c r="G286" s="41">
        <v>281.25443500935899</v>
      </c>
      <c r="H286" s="41">
        <v>80.9017739949157</v>
      </c>
      <c r="I286" s="41">
        <v>69.442958699365704</v>
      </c>
      <c r="J286" s="41">
        <v>284.88770579204498</v>
      </c>
      <c r="K286" s="41">
        <v>53.108570312158598</v>
      </c>
      <c r="L286" s="41">
        <v>61.9756503257872</v>
      </c>
      <c r="M286" s="40">
        <v>41.478859679637701</v>
      </c>
      <c r="N286" s="40">
        <v>22.502782857649901</v>
      </c>
      <c r="O286" s="41">
        <v>38.614821035246635</v>
      </c>
      <c r="P286" s="40">
        <v>7.0074214077544745</v>
      </c>
    </row>
    <row r="287" spans="2:16" ht="15" hidden="1" x14ac:dyDescent="0.25">
      <c r="B287" s="18" t="s">
        <v>10</v>
      </c>
      <c r="C287" s="18" t="s">
        <v>70</v>
      </c>
      <c r="D287" s="41">
        <v>244.67112005399301</v>
      </c>
      <c r="E287" s="41">
        <v>589.78227981962903</v>
      </c>
      <c r="F287" s="41">
        <v>225.243286442308</v>
      </c>
      <c r="G287" s="41">
        <v>83.182125578634995</v>
      </c>
      <c r="H287" s="41">
        <v>118.22361901892501</v>
      </c>
      <c r="I287" s="41">
        <v>293.08183152830298</v>
      </c>
      <c r="J287" s="41">
        <v>159.988170272156</v>
      </c>
      <c r="K287" s="41">
        <v>43.419019174478102</v>
      </c>
      <c r="L287" s="41">
        <v>113.81328933761</v>
      </c>
      <c r="M287" s="40">
        <v>177.26685880754701</v>
      </c>
      <c r="N287" s="40">
        <v>769.07510723796804</v>
      </c>
      <c r="O287" s="42"/>
      <c r="P287" s="42"/>
    </row>
    <row r="288" spans="2:16" ht="15" hidden="1" x14ac:dyDescent="0.25">
      <c r="B288" s="18" t="s">
        <v>10</v>
      </c>
      <c r="C288" s="18" t="s">
        <v>71</v>
      </c>
      <c r="D288" s="39"/>
      <c r="E288" s="39"/>
      <c r="F288" s="39"/>
      <c r="G288" s="41">
        <v>89.161219170278599</v>
      </c>
      <c r="H288" s="41">
        <v>117.69923076923099</v>
      </c>
      <c r="I288" s="41">
        <v>75.5187211121616</v>
      </c>
      <c r="J288" s="41">
        <v>113.551242205164</v>
      </c>
      <c r="K288" s="41">
        <v>86.676052621869701</v>
      </c>
      <c r="L288" s="41">
        <v>82.0322010658723</v>
      </c>
      <c r="M288" s="40">
        <v>45.8332771500679</v>
      </c>
      <c r="N288" s="40">
        <v>49.793658747785102</v>
      </c>
      <c r="O288" s="40">
        <v>85.601754606188351</v>
      </c>
      <c r="P288" s="40">
        <v>51.653380846649611</v>
      </c>
    </row>
    <row r="289" spans="2:16" ht="15" hidden="1" x14ac:dyDescent="0.25">
      <c r="B289" s="18" t="s">
        <v>10</v>
      </c>
      <c r="C289" s="18" t="s">
        <v>72</v>
      </c>
      <c r="D289" s="41">
        <v>56712.987475916998</v>
      </c>
      <c r="E289" s="41">
        <v>83670.669001360904</v>
      </c>
      <c r="F289" s="41">
        <v>17005.9779602981</v>
      </c>
      <c r="G289" s="41">
        <v>20398.125104038001</v>
      </c>
      <c r="H289" s="41">
        <v>49992.582728273097</v>
      </c>
      <c r="I289" s="41">
        <v>30403.373202672501</v>
      </c>
      <c r="J289" s="40">
        <v>41329.243576841502</v>
      </c>
      <c r="K289" s="41">
        <v>21674.936408941499</v>
      </c>
      <c r="L289" s="41">
        <v>36919.216256087297</v>
      </c>
      <c r="M289" s="40">
        <v>31397.294572233801</v>
      </c>
      <c r="N289" s="40">
        <v>24325.655749586</v>
      </c>
      <c r="O289" s="41">
        <v>58011.688099710147</v>
      </c>
      <c r="P289" s="41">
        <v>35073.729569264833</v>
      </c>
    </row>
    <row r="290" spans="2:16" ht="15" hidden="1" x14ac:dyDescent="0.25">
      <c r="B290" s="18" t="s">
        <v>10</v>
      </c>
      <c r="C290" s="18" t="s">
        <v>73</v>
      </c>
      <c r="D290" s="41">
        <v>132.91015521217699</v>
      </c>
      <c r="E290" s="41">
        <v>147.664910637931</v>
      </c>
      <c r="F290" s="41">
        <v>144.189329925496</v>
      </c>
      <c r="G290" s="41">
        <v>65.961830850221602</v>
      </c>
      <c r="H290" s="41">
        <v>160.106345250918</v>
      </c>
      <c r="I290" s="41">
        <v>125.070879460022</v>
      </c>
      <c r="J290" s="40">
        <v>146.22848491277</v>
      </c>
      <c r="K290" s="41">
        <v>62.466526248883902</v>
      </c>
      <c r="L290" s="40">
        <v>120.49106884436399</v>
      </c>
      <c r="M290" s="40">
        <v>86.264773862400006</v>
      </c>
      <c r="N290" s="41">
        <v>98.980536785006194</v>
      </c>
      <c r="O290" s="41">
        <v>98.766516313449685</v>
      </c>
      <c r="P290" s="41">
        <v>79.991245382781472</v>
      </c>
    </row>
    <row r="291" spans="2:16" ht="15" hidden="1" x14ac:dyDescent="0.25">
      <c r="B291" s="18" t="s">
        <v>10</v>
      </c>
      <c r="C291" s="18" t="s">
        <v>74</v>
      </c>
      <c r="D291" s="41">
        <v>6427.12833302136</v>
      </c>
      <c r="E291" s="39"/>
      <c r="F291" s="39"/>
      <c r="G291" s="39"/>
      <c r="H291" s="42"/>
      <c r="I291" s="42"/>
      <c r="J291" s="42"/>
      <c r="K291" s="42"/>
      <c r="L291" s="42"/>
      <c r="M291" s="42"/>
      <c r="N291" s="42"/>
      <c r="O291" s="42"/>
      <c r="P291" s="39"/>
    </row>
    <row r="292" spans="2:16" ht="15" hidden="1" x14ac:dyDescent="0.25">
      <c r="B292" s="18" t="s">
        <v>10</v>
      </c>
      <c r="C292" s="18" t="s">
        <v>5</v>
      </c>
      <c r="D292" s="39"/>
      <c r="E292" s="39"/>
      <c r="F292" s="39"/>
      <c r="G292" s="41">
        <v>97890964.899703294</v>
      </c>
      <c r="H292" s="41">
        <v>140798245.04284</v>
      </c>
      <c r="I292" s="40">
        <v>81226660.1430168</v>
      </c>
      <c r="J292" s="42"/>
      <c r="K292" s="40">
        <v>83411476.158814594</v>
      </c>
      <c r="L292" s="40">
        <v>74275232.052373201</v>
      </c>
      <c r="M292" s="40">
        <v>82822628.866415098</v>
      </c>
      <c r="N292" s="40">
        <v>82860071.758752197</v>
      </c>
      <c r="O292" s="40">
        <v>98380554.809327349</v>
      </c>
      <c r="P292" s="40">
        <v>62074267.89974425</v>
      </c>
    </row>
    <row r="293" spans="2:16" ht="15" hidden="1" x14ac:dyDescent="0.25">
      <c r="B293" s="18" t="s">
        <v>10</v>
      </c>
      <c r="C293" s="18" t="s">
        <v>12</v>
      </c>
      <c r="D293" s="39"/>
      <c r="E293" s="39"/>
      <c r="F293" s="41">
        <v>1.4039680338954099</v>
      </c>
      <c r="G293" s="41">
        <v>0.82255686848221798</v>
      </c>
      <c r="H293" s="41">
        <v>1.48580875456812</v>
      </c>
      <c r="I293" s="40">
        <v>1.11875826393251</v>
      </c>
      <c r="J293" s="40">
        <v>0.99744636066348202</v>
      </c>
      <c r="K293" s="40">
        <v>0.33316852983674</v>
      </c>
      <c r="L293" s="42"/>
      <c r="M293" s="40">
        <v>0.44064759895272698</v>
      </c>
      <c r="N293" s="40">
        <v>0.57904305619217</v>
      </c>
      <c r="O293" s="41">
        <v>1.132600608169412</v>
      </c>
      <c r="P293" s="40">
        <v>0.45649563606417132</v>
      </c>
    </row>
    <row r="294" spans="2:16" ht="15" hidden="1" x14ac:dyDescent="0.25">
      <c r="B294" s="18" t="s">
        <v>10</v>
      </c>
      <c r="C294" s="18" t="s">
        <v>13</v>
      </c>
      <c r="D294" s="39"/>
      <c r="E294" s="39"/>
      <c r="F294" s="41">
        <v>1.37264346231904</v>
      </c>
      <c r="G294" s="41">
        <v>0.61890033431964597</v>
      </c>
      <c r="H294" s="41">
        <v>1.5052222606560599</v>
      </c>
      <c r="I294" s="40">
        <v>1.5367319648487101</v>
      </c>
      <c r="J294" s="40">
        <v>0.68926055212840198</v>
      </c>
      <c r="K294" s="40">
        <v>0.29549867073576003</v>
      </c>
      <c r="L294" s="40">
        <v>0.51840339394798995</v>
      </c>
      <c r="M294" s="40">
        <v>1.94964429885091</v>
      </c>
      <c r="N294" s="40">
        <v>0.87217183703128398</v>
      </c>
      <c r="O294" s="40">
        <v>1.139594154776471</v>
      </c>
      <c r="P294" s="40">
        <v>0.72739588219893059</v>
      </c>
    </row>
    <row r="295" spans="2:16" ht="15" hidden="1" x14ac:dyDescent="0.25">
      <c r="B295" s="18" t="s">
        <v>10</v>
      </c>
      <c r="C295" s="18" t="s">
        <v>76</v>
      </c>
      <c r="D295" s="39"/>
      <c r="E295" s="42"/>
      <c r="F295" s="42"/>
      <c r="G295" s="42"/>
      <c r="H295" s="40">
        <v>0.36607597494548499</v>
      </c>
      <c r="I295" s="42"/>
      <c r="J295" s="40">
        <v>1.16241797060497</v>
      </c>
      <c r="K295" s="40">
        <v>0.50148147016186495</v>
      </c>
      <c r="L295" s="40">
        <v>1.15537488889411</v>
      </c>
      <c r="M295" s="40">
        <v>1.64621163694545</v>
      </c>
      <c r="N295" s="40">
        <v>0.36978919800743998</v>
      </c>
      <c r="O295" s="42"/>
      <c r="P295" s="39"/>
    </row>
    <row r="296" spans="2:16" ht="15" hidden="1" x14ac:dyDescent="0.25">
      <c r="B296" s="18" t="s">
        <v>10</v>
      </c>
      <c r="C296" s="18" t="s">
        <v>78</v>
      </c>
      <c r="D296" s="39"/>
      <c r="E296" s="40">
        <v>187.40209824550701</v>
      </c>
      <c r="F296" s="42"/>
      <c r="G296" s="42"/>
      <c r="H296" s="42"/>
      <c r="I296" s="40">
        <v>1.9339816834257</v>
      </c>
      <c r="J296" s="40">
        <v>2.0871709197487802</v>
      </c>
      <c r="K296" s="40">
        <v>1.0167837072177801</v>
      </c>
      <c r="L296" s="40">
        <v>1.06056982230835</v>
      </c>
      <c r="M296" s="40">
        <v>0.82613687734775998</v>
      </c>
      <c r="N296" s="40">
        <v>0.76074607768681601</v>
      </c>
      <c r="O296" s="40">
        <v>1.3451431687438427</v>
      </c>
      <c r="P296" s="42"/>
    </row>
    <row r="297" spans="2:16" ht="15" hidden="1" x14ac:dyDescent="0.25">
      <c r="B297" s="18" t="s">
        <v>10</v>
      </c>
      <c r="C297" s="18" t="s">
        <v>79</v>
      </c>
      <c r="D297" s="39"/>
      <c r="E297" s="42"/>
      <c r="F297" s="40">
        <v>26.288449902063601</v>
      </c>
      <c r="G297" s="40">
        <v>11.370362571864099</v>
      </c>
      <c r="H297" s="40">
        <v>26.182793665681199</v>
      </c>
      <c r="I297" s="40">
        <v>23.659997652201099</v>
      </c>
      <c r="J297" s="40">
        <v>28.540195461270098</v>
      </c>
      <c r="K297" s="40">
        <v>12.955724247789099</v>
      </c>
      <c r="L297" s="40">
        <v>24.513565334068701</v>
      </c>
      <c r="M297" s="40">
        <v>25.5831835531636</v>
      </c>
      <c r="N297" s="40">
        <v>33.453291024892799</v>
      </c>
      <c r="O297" s="40">
        <v>26.156652817132475</v>
      </c>
      <c r="P297" s="40">
        <v>19.184483425131166</v>
      </c>
    </row>
    <row r="298" spans="2:16" ht="15" hidden="1" x14ac:dyDescent="0.25">
      <c r="B298" s="18" t="s">
        <v>10</v>
      </c>
      <c r="C298" s="18" t="s">
        <v>80</v>
      </c>
      <c r="D298" s="39"/>
      <c r="E298" s="39"/>
      <c r="F298" s="39"/>
      <c r="G298" s="39"/>
      <c r="H298" s="41">
        <v>134.360562922512</v>
      </c>
      <c r="I298" s="41">
        <v>88.769210633605496</v>
      </c>
      <c r="J298" s="41">
        <v>116.385065736218</v>
      </c>
      <c r="K298" s="41">
        <v>114.87431856136</v>
      </c>
      <c r="L298" s="41">
        <v>77.756994241571206</v>
      </c>
      <c r="M298" s="41">
        <v>68.727638581132098</v>
      </c>
      <c r="N298" s="40">
        <v>82.901210057325699</v>
      </c>
      <c r="O298" s="41">
        <v>157.88865929327355</v>
      </c>
      <c r="P298" s="39"/>
    </row>
    <row r="299" spans="2:16" ht="15" hidden="1" x14ac:dyDescent="0.25">
      <c r="B299" s="18" t="s">
        <v>10</v>
      </c>
      <c r="C299" s="18" t="s">
        <v>81</v>
      </c>
      <c r="D299" s="39"/>
      <c r="E299" s="39"/>
      <c r="F299" s="39"/>
      <c r="G299" s="41">
        <v>9.7041467442231504</v>
      </c>
      <c r="H299" s="41">
        <v>20.1426141657283</v>
      </c>
      <c r="I299" s="41">
        <v>24.8951109482507</v>
      </c>
      <c r="J299" s="41">
        <v>18.911058428248399</v>
      </c>
      <c r="K299" s="41">
        <v>7.4930365533824403</v>
      </c>
      <c r="L299" s="41">
        <v>14.6964677709607</v>
      </c>
      <c r="M299" s="40">
        <v>10.9754777110342</v>
      </c>
      <c r="N299" s="41">
        <v>7.9990924022357497</v>
      </c>
      <c r="O299" s="41">
        <v>12.586745426385507</v>
      </c>
      <c r="P299" s="41">
        <v>5.9068761448812852</v>
      </c>
    </row>
    <row r="300" spans="2:16" ht="15" hidden="1" x14ac:dyDescent="0.25">
      <c r="B300" s="18" t="s">
        <v>10</v>
      </c>
      <c r="C300" s="18" t="s">
        <v>82</v>
      </c>
      <c r="D300" s="41">
        <v>1.3240274097345099</v>
      </c>
      <c r="E300" s="41">
        <v>2.5096550847182999</v>
      </c>
      <c r="F300" s="41">
        <v>6.7309521641999996</v>
      </c>
      <c r="G300" s="41">
        <v>3.2866733321280002</v>
      </c>
      <c r="H300" s="40">
        <v>6.9527739075642598</v>
      </c>
      <c r="I300" s="40">
        <v>6.2317862151663004</v>
      </c>
      <c r="J300" s="40">
        <v>6.0212704989253298</v>
      </c>
      <c r="K300" s="40">
        <v>2.9062863813212498</v>
      </c>
      <c r="L300" s="40">
        <v>4.1620746336729901</v>
      </c>
      <c r="M300" s="40">
        <v>3.2502707769599999</v>
      </c>
      <c r="N300" s="40">
        <v>3.6969408834133701</v>
      </c>
      <c r="O300" s="40">
        <v>5.164583212444235</v>
      </c>
      <c r="P300" s="41">
        <v>3.2669465903229957</v>
      </c>
    </row>
    <row r="301" spans="2:16" ht="15" hidden="1" x14ac:dyDescent="0.25">
      <c r="B301" s="18" t="s">
        <v>10</v>
      </c>
      <c r="C301" s="18" t="s">
        <v>83</v>
      </c>
      <c r="D301" s="41">
        <v>3.7037040890208899</v>
      </c>
      <c r="E301" s="41">
        <v>3.6461087469931002</v>
      </c>
      <c r="F301" s="41">
        <v>6.4149135929999996</v>
      </c>
      <c r="G301" s="41">
        <v>4.0548832346879999</v>
      </c>
      <c r="H301" s="40">
        <v>8.61309448083232</v>
      </c>
      <c r="I301" s="40">
        <v>6.9465861921247303</v>
      </c>
      <c r="J301" s="40">
        <v>6.5153564355617597</v>
      </c>
      <c r="K301" s="40">
        <v>2.94486528208401</v>
      </c>
      <c r="L301" s="42"/>
      <c r="M301" s="40">
        <v>2.74434844299636</v>
      </c>
      <c r="N301" s="40">
        <v>3.76214023092946</v>
      </c>
      <c r="O301" s="40">
        <v>5.4106821290541172</v>
      </c>
      <c r="P301" s="42"/>
    </row>
    <row r="302" spans="2:16" ht="15" hidden="1" x14ac:dyDescent="0.25">
      <c r="B302" s="18" t="s">
        <v>10</v>
      </c>
      <c r="C302" s="18" t="s">
        <v>84</v>
      </c>
      <c r="D302" s="41">
        <v>9.0975201223221305</v>
      </c>
      <c r="E302" s="41">
        <v>9.3750862459034501</v>
      </c>
      <c r="F302" s="41">
        <v>17.107541747999999</v>
      </c>
      <c r="G302" s="41">
        <v>10.83485786256</v>
      </c>
      <c r="H302" s="40">
        <v>19.7393196483231</v>
      </c>
      <c r="I302" s="40">
        <v>28.439618817821199</v>
      </c>
      <c r="J302" s="40">
        <v>23.358521279330098</v>
      </c>
      <c r="K302" s="40">
        <v>9.9299698032543908</v>
      </c>
      <c r="L302" s="40">
        <v>13.998485247142799</v>
      </c>
      <c r="M302" s="40">
        <v>11.5116026684509</v>
      </c>
      <c r="N302" s="40">
        <v>11.998658494187101</v>
      </c>
      <c r="O302" s="40">
        <v>16.080539738908239</v>
      </c>
      <c r="P302" s="40">
        <v>9.1022309007401088</v>
      </c>
    </row>
    <row r="303" spans="2:16" ht="15" hidden="1" x14ac:dyDescent="0.25">
      <c r="B303" s="18" t="s">
        <v>10</v>
      </c>
      <c r="C303" s="18" t="s">
        <v>85</v>
      </c>
      <c r="D303" s="39"/>
      <c r="E303" s="39"/>
      <c r="F303" s="42"/>
      <c r="G303" s="42"/>
      <c r="H303" s="42"/>
      <c r="I303" s="42"/>
      <c r="J303" s="42"/>
      <c r="K303" s="42"/>
      <c r="L303" s="42"/>
      <c r="M303" s="40">
        <v>54.924305026415098</v>
      </c>
      <c r="N303" s="40">
        <v>331.00607337048399</v>
      </c>
      <c r="O303" s="42"/>
      <c r="P303" s="42"/>
    </row>
    <row r="304" spans="2:16" ht="15" hidden="1" x14ac:dyDescent="0.25">
      <c r="B304" s="18" t="s">
        <v>10</v>
      </c>
      <c r="C304" s="18" t="s">
        <v>86</v>
      </c>
      <c r="D304" s="39"/>
      <c r="E304" s="41">
        <v>752.75115393103499</v>
      </c>
      <c r="F304" s="40">
        <v>503.53666328078401</v>
      </c>
      <c r="G304" s="42"/>
      <c r="H304" s="40">
        <v>216.01530466057801</v>
      </c>
      <c r="I304" s="40">
        <v>41.820382842543999</v>
      </c>
      <c r="J304" s="40">
        <v>67.975004047452899</v>
      </c>
      <c r="K304" s="40">
        <v>51.883105374835502</v>
      </c>
      <c r="L304" s="40">
        <v>43.572367695712003</v>
      </c>
      <c r="M304" s="40">
        <v>28.000797826415099</v>
      </c>
      <c r="N304" s="40">
        <v>89.147339160111997</v>
      </c>
      <c r="O304" s="42"/>
      <c r="P304" s="42"/>
    </row>
    <row r="305" spans="2:16" ht="15" hidden="1" x14ac:dyDescent="0.25">
      <c r="B305" s="18" t="s">
        <v>10</v>
      </c>
      <c r="C305" s="18" t="s">
        <v>87</v>
      </c>
      <c r="D305" s="39"/>
      <c r="E305" s="39"/>
      <c r="F305" s="39"/>
      <c r="G305" s="41">
        <v>44.981103558091803</v>
      </c>
      <c r="H305" s="42"/>
      <c r="I305" s="42"/>
      <c r="J305" s="42"/>
      <c r="K305" s="42"/>
      <c r="L305" s="42"/>
      <c r="M305" s="42"/>
      <c r="N305" s="42"/>
      <c r="O305" s="42"/>
      <c r="P305" s="42"/>
    </row>
    <row r="306" spans="2:16" ht="15" hidden="1" x14ac:dyDescent="0.25">
      <c r="B306" s="18" t="s">
        <v>10</v>
      </c>
      <c r="C306" s="18" t="s">
        <v>88</v>
      </c>
      <c r="D306" s="39"/>
      <c r="E306" s="42"/>
      <c r="F306" s="39"/>
      <c r="G306" s="42"/>
      <c r="H306" s="39"/>
      <c r="I306" s="42"/>
      <c r="J306" s="42"/>
      <c r="K306" s="42"/>
      <c r="L306" s="42"/>
      <c r="M306" s="40">
        <v>14.8017980377358</v>
      </c>
      <c r="N306" s="42"/>
      <c r="O306" s="39"/>
      <c r="P306" s="42"/>
    </row>
    <row r="307" spans="2:16" ht="15" hidden="1" x14ac:dyDescent="0.25">
      <c r="B307" s="18" t="s">
        <v>10</v>
      </c>
      <c r="C307" s="18" t="s">
        <v>89</v>
      </c>
      <c r="D307" s="39"/>
      <c r="E307" s="40">
        <v>824.36653863057995</v>
      </c>
      <c r="F307" s="41">
        <v>101.853347073609</v>
      </c>
      <c r="G307" s="39"/>
      <c r="H307" s="39"/>
      <c r="I307" s="42"/>
      <c r="J307" s="42"/>
      <c r="K307" s="42"/>
      <c r="L307" s="42"/>
      <c r="M307" s="42"/>
      <c r="N307" s="42"/>
      <c r="O307" s="42"/>
      <c r="P307" s="42"/>
    </row>
    <row r="308" spans="2:16" ht="15" hidden="1" x14ac:dyDescent="0.25">
      <c r="B308" s="18" t="s">
        <v>10</v>
      </c>
      <c r="C308" s="18" t="s">
        <v>91</v>
      </c>
      <c r="D308" s="39"/>
      <c r="E308" s="42"/>
      <c r="F308" s="42"/>
      <c r="G308" s="40">
        <v>572.73847675305603</v>
      </c>
      <c r="H308" s="39"/>
      <c r="I308" s="42"/>
      <c r="J308" s="42"/>
      <c r="K308" s="42"/>
      <c r="L308" s="42"/>
      <c r="M308" s="42"/>
      <c r="N308" s="42"/>
      <c r="O308" s="42"/>
      <c r="P308" s="42"/>
    </row>
    <row r="309" spans="2:16" ht="15" hidden="1" x14ac:dyDescent="0.25">
      <c r="B309" s="18" t="s">
        <v>10</v>
      </c>
      <c r="C309" s="18" t="s">
        <v>92</v>
      </c>
      <c r="D309" s="42"/>
      <c r="E309" s="40">
        <v>13299.0907262367</v>
      </c>
      <c r="F309" s="42"/>
      <c r="G309" s="40">
        <v>142.40016986076199</v>
      </c>
      <c r="H309" s="42"/>
      <c r="I309" s="42"/>
      <c r="J309" s="42"/>
      <c r="K309" s="42"/>
      <c r="L309" s="42"/>
      <c r="M309" s="40">
        <v>29.901383728301901</v>
      </c>
      <c r="N309" s="40">
        <v>29.697113127316399</v>
      </c>
      <c r="O309" s="42"/>
      <c r="P309" s="42"/>
    </row>
    <row r="310" spans="2:16" ht="15" hidden="1" x14ac:dyDescent="0.25">
      <c r="B310" s="18" t="s">
        <v>10</v>
      </c>
      <c r="C310" s="18" t="s">
        <v>93</v>
      </c>
      <c r="D310" s="42"/>
      <c r="E310" s="42"/>
      <c r="F310" s="42"/>
      <c r="G310" s="42"/>
      <c r="H310" s="42"/>
      <c r="I310" s="40">
        <v>141.28275463859001</v>
      </c>
      <c r="J310" s="40">
        <v>424.48698339148598</v>
      </c>
      <c r="K310" s="40">
        <v>61.552626634606199</v>
      </c>
      <c r="L310" s="40">
        <v>66.056334054127703</v>
      </c>
      <c r="M310" s="40">
        <v>46.847813407879201</v>
      </c>
      <c r="N310" s="40">
        <v>38.439451726252997</v>
      </c>
      <c r="O310" s="40">
        <v>260.98738139300451</v>
      </c>
      <c r="P310" s="40">
        <v>34.457134863222507</v>
      </c>
    </row>
    <row r="311" spans="2:16" ht="15" hidden="1" x14ac:dyDescent="0.25">
      <c r="B311" s="18" t="s">
        <v>10</v>
      </c>
      <c r="C311" s="18" t="s">
        <v>94</v>
      </c>
      <c r="D311" s="42"/>
      <c r="E311" s="42"/>
      <c r="F311" s="42"/>
      <c r="G311" s="42"/>
      <c r="H311" s="42"/>
      <c r="I311" s="40">
        <v>4.6515349127835002</v>
      </c>
      <c r="J311" s="40">
        <v>8.3771025261688798</v>
      </c>
      <c r="K311" s="40">
        <v>1.45659077159189</v>
      </c>
      <c r="L311" s="40">
        <v>1.108329823691</v>
      </c>
      <c r="M311" s="40">
        <v>1.4685205413192499</v>
      </c>
      <c r="N311" s="42"/>
      <c r="O311" s="40">
        <v>2.0216364599772336</v>
      </c>
      <c r="P311" s="42"/>
    </row>
    <row r="312" spans="2:16" ht="15" hidden="1" x14ac:dyDescent="0.25">
      <c r="B312" s="18" t="s">
        <v>10</v>
      </c>
      <c r="C312" s="18" t="s">
        <v>95</v>
      </c>
      <c r="D312" s="39"/>
      <c r="E312" s="39"/>
      <c r="F312" s="39"/>
      <c r="G312" s="39"/>
      <c r="H312" s="42"/>
      <c r="I312" s="42"/>
      <c r="J312" s="42"/>
      <c r="K312" s="42"/>
      <c r="L312" s="42"/>
      <c r="M312" s="40">
        <v>48.399252045282999</v>
      </c>
      <c r="N312" s="40">
        <v>60.994527607518997</v>
      </c>
      <c r="O312" s="40">
        <v>85.552592957571591</v>
      </c>
      <c r="P312" s="42"/>
    </row>
    <row r="313" spans="2:16" ht="15" hidden="1" x14ac:dyDescent="0.25">
      <c r="B313" s="18" t="s">
        <v>10</v>
      </c>
      <c r="C313" s="18" t="s">
        <v>96</v>
      </c>
      <c r="D313" s="39"/>
      <c r="E313" s="41">
        <v>2398.4329642758598</v>
      </c>
      <c r="F313" s="41">
        <v>3848.1432412499998</v>
      </c>
      <c r="G313" s="41">
        <v>728.56344413056399</v>
      </c>
      <c r="H313" s="40">
        <v>196.89530232558101</v>
      </c>
      <c r="I313" s="40">
        <v>74.077753923506705</v>
      </c>
      <c r="J313" s="40">
        <v>97.669291277041197</v>
      </c>
      <c r="K313" s="40">
        <v>51.12561024</v>
      </c>
      <c r="L313" s="40">
        <v>42.498095297361701</v>
      </c>
      <c r="M313" s="40">
        <v>31.458079193624201</v>
      </c>
      <c r="N313" s="40">
        <v>34.871873858828401</v>
      </c>
      <c r="O313" s="40">
        <v>44.676741378995516</v>
      </c>
      <c r="P313" s="40">
        <v>18.741261154373404</v>
      </c>
    </row>
    <row r="314" spans="2:16" ht="15" hidden="1" x14ac:dyDescent="0.25">
      <c r="B314" s="18" t="s">
        <v>10</v>
      </c>
      <c r="C314" s="18" t="s">
        <v>98</v>
      </c>
      <c r="D314" s="39"/>
      <c r="E314" s="39"/>
      <c r="F314" s="41">
        <v>1.9851412906863659</v>
      </c>
      <c r="G314" s="39"/>
      <c r="H314" s="40">
        <v>0.76663710419282605</v>
      </c>
      <c r="I314" s="42"/>
      <c r="J314" s="40">
        <v>1.4919370285898339</v>
      </c>
      <c r="K314" s="40">
        <v>0.27169189669278698</v>
      </c>
      <c r="L314" s="42"/>
      <c r="M314" s="40">
        <v>0.40684317102545497</v>
      </c>
      <c r="N314" s="40">
        <v>0.63209768086107998</v>
      </c>
      <c r="O314" s="40">
        <v>0.71047354684235287</v>
      </c>
      <c r="P314" s="42"/>
    </row>
    <row r="315" spans="2:16" ht="15" hidden="1" x14ac:dyDescent="0.25">
      <c r="B315" s="18" t="s">
        <v>10</v>
      </c>
      <c r="C315" s="18" t="s">
        <v>101</v>
      </c>
      <c r="D315" s="39"/>
      <c r="E315" s="39"/>
      <c r="F315" s="39"/>
      <c r="G315" s="42"/>
      <c r="H315" s="39"/>
      <c r="I315" s="42"/>
      <c r="J315" s="42"/>
      <c r="K315" s="42"/>
      <c r="L315" s="42"/>
      <c r="M315" s="42"/>
      <c r="N315" s="40">
        <v>11.572569541127899</v>
      </c>
      <c r="O315" s="42"/>
      <c r="P315" s="42"/>
    </row>
    <row r="316" spans="2:16" ht="15" hidden="1" x14ac:dyDescent="0.25">
      <c r="B316" s="18" t="s">
        <v>10</v>
      </c>
      <c r="C316" s="18" t="s">
        <v>103</v>
      </c>
      <c r="D316" s="41">
        <v>319.68109326329198</v>
      </c>
      <c r="E316" s="41">
        <v>190.14474856344799</v>
      </c>
      <c r="F316" s="41">
        <v>169.93526769874299</v>
      </c>
      <c r="G316" s="40">
        <v>86.569802627025098</v>
      </c>
      <c r="H316" s="41">
        <v>145.67647910452899</v>
      </c>
      <c r="I316" s="40">
        <v>171.213802655732</v>
      </c>
      <c r="J316" s="40">
        <v>100.095497334264</v>
      </c>
      <c r="K316" s="40">
        <v>53.566895459626103</v>
      </c>
      <c r="L316" s="40">
        <v>96.827073678051804</v>
      </c>
      <c r="M316" s="40">
        <v>72.028512265309104</v>
      </c>
      <c r="N316" s="40">
        <v>89.9664689538495</v>
      </c>
      <c r="O316" s="40">
        <v>83.571737029852358</v>
      </c>
      <c r="P316" s="40">
        <v>55.427312027852409</v>
      </c>
    </row>
    <row r="317" spans="2:16" ht="15" hidden="1" x14ac:dyDescent="0.25">
      <c r="B317" s="18" t="s">
        <v>10</v>
      </c>
      <c r="C317" s="18" t="s">
        <v>104</v>
      </c>
      <c r="D317" s="41">
        <v>250.96208347242501</v>
      </c>
      <c r="E317" s="41">
        <v>387.49517196206898</v>
      </c>
      <c r="F317" s="41">
        <v>280.90116293417901</v>
      </c>
      <c r="G317" s="40">
        <v>149.046392007279</v>
      </c>
      <c r="H317" s="41">
        <v>294.77044637405101</v>
      </c>
      <c r="I317" s="40">
        <v>276.08490888053598</v>
      </c>
      <c r="J317" s="40">
        <v>197.608291863224</v>
      </c>
      <c r="K317" s="40">
        <v>89.348507289382496</v>
      </c>
      <c r="L317" s="40">
        <v>175.571149087018</v>
      </c>
      <c r="M317" s="40">
        <v>129.169534778182</v>
      </c>
      <c r="N317" s="40">
        <v>160.30168692367801</v>
      </c>
      <c r="O317" s="40">
        <v>151.35387814244299</v>
      </c>
      <c r="P317" s="40">
        <v>110.70035573585621</v>
      </c>
    </row>
    <row r="318" spans="2:16" ht="15" hidden="1" x14ac:dyDescent="0.25">
      <c r="B318" s="18" t="s">
        <v>10</v>
      </c>
      <c r="C318" s="18" t="s">
        <v>105</v>
      </c>
      <c r="D318" s="39"/>
      <c r="E318" s="39"/>
      <c r="F318" s="39"/>
      <c r="G318" s="39"/>
      <c r="H318" s="41">
        <v>44.257811231710797</v>
      </c>
      <c r="I318" s="40">
        <v>57.650883333184403</v>
      </c>
      <c r="J318" s="40">
        <v>31.748644689462701</v>
      </c>
      <c r="K318" s="40">
        <v>17.9294413190262</v>
      </c>
      <c r="L318" s="40">
        <v>34.495529078133103</v>
      </c>
      <c r="M318" s="40">
        <v>30.4802234740364</v>
      </c>
      <c r="N318" s="40">
        <v>39.694891482813098</v>
      </c>
      <c r="O318" s="40">
        <v>42.57913715315312</v>
      </c>
      <c r="P318" s="40">
        <v>26.566565183355987</v>
      </c>
    </row>
    <row r="319" spans="2:16" ht="15" hidden="1" x14ac:dyDescent="0.25">
      <c r="B319" s="18" t="s">
        <v>10</v>
      </c>
      <c r="C319" s="18" t="s">
        <v>106</v>
      </c>
      <c r="D319" s="41">
        <v>3048689.1928510601</v>
      </c>
      <c r="E319" s="39"/>
      <c r="F319" s="39"/>
      <c r="G319" s="39"/>
      <c r="H319" s="41">
        <v>1662486.7531034499</v>
      </c>
      <c r="I319" s="40">
        <v>1456023.4586725801</v>
      </c>
      <c r="J319" s="40">
        <v>1842261.8543046401</v>
      </c>
      <c r="K319" s="40">
        <v>1495645.44988596</v>
      </c>
      <c r="L319" s="40">
        <v>1401119.2752574901</v>
      </c>
      <c r="M319" s="42"/>
      <c r="N319" s="40">
        <v>1259004.1841386701</v>
      </c>
      <c r="O319" s="42"/>
      <c r="P319" s="42"/>
    </row>
    <row r="320" spans="2:16" ht="15" hidden="1" x14ac:dyDescent="0.25">
      <c r="B320" s="18" t="s">
        <v>10</v>
      </c>
      <c r="C320" s="18" t="s">
        <v>107</v>
      </c>
      <c r="D320" s="41">
        <v>2041771.3984274699</v>
      </c>
      <c r="E320" s="41">
        <v>2697065.2976556802</v>
      </c>
      <c r="F320" s="41">
        <v>2606087.9883480798</v>
      </c>
      <c r="G320" s="41">
        <v>755991.87814475596</v>
      </c>
      <c r="H320" s="53">
        <v>801896.52382142202</v>
      </c>
      <c r="I320" s="45">
        <v>1529474.4296343699</v>
      </c>
      <c r="J320" s="40">
        <v>1638900.95575221</v>
      </c>
      <c r="K320" s="40">
        <v>977284.17079968797</v>
      </c>
      <c r="L320" s="40">
        <v>1275070.4164734399</v>
      </c>
      <c r="M320" s="40">
        <v>942940.20250334905</v>
      </c>
      <c r="N320" s="40">
        <v>883191.16799999995</v>
      </c>
      <c r="O320" s="40">
        <v>2103570.2884173915</v>
      </c>
      <c r="P320" s="40">
        <v>1437941.4666877473</v>
      </c>
    </row>
    <row r="321" spans="2:16" ht="15" hidden="1" x14ac:dyDescent="0.25">
      <c r="B321" s="18" t="s">
        <v>10</v>
      </c>
      <c r="C321" s="18" t="s">
        <v>108</v>
      </c>
      <c r="D321" s="39"/>
      <c r="E321" s="39"/>
      <c r="F321" s="39"/>
      <c r="G321" s="40">
        <v>2.1854878528241799</v>
      </c>
      <c r="H321" s="40">
        <v>1.929633393459</v>
      </c>
      <c r="I321" s="41">
        <v>0.98123453826011897</v>
      </c>
      <c r="J321" s="41">
        <v>0.94839538505478604</v>
      </c>
      <c r="K321" s="41">
        <v>0.29001205535827002</v>
      </c>
      <c r="L321" s="41">
        <v>0.54489680651980898</v>
      </c>
      <c r="M321" s="41">
        <v>0.35156497762955602</v>
      </c>
      <c r="N321" s="41">
        <v>0.34575076509209302</v>
      </c>
      <c r="O321" s="41">
        <v>0.48873739301929431</v>
      </c>
      <c r="P321" s="41">
        <v>0.26196184832008562</v>
      </c>
    </row>
    <row r="322" spans="2:16" ht="15" hidden="1" x14ac:dyDescent="0.25">
      <c r="B322" s="18" t="s">
        <v>10</v>
      </c>
      <c r="C322" s="18" t="s">
        <v>110</v>
      </c>
      <c r="D322" s="41">
        <v>0.59574226586336299</v>
      </c>
      <c r="E322" s="42"/>
      <c r="F322" s="40">
        <v>0.54542284181091005</v>
      </c>
      <c r="G322" s="42"/>
      <c r="H322" s="41">
        <v>0.54184580681894401</v>
      </c>
      <c r="I322" s="41">
        <v>0.49985019453720703</v>
      </c>
      <c r="J322" s="39"/>
      <c r="K322" s="39"/>
      <c r="L322" s="39"/>
      <c r="M322" s="41">
        <v>0.47077876398545498</v>
      </c>
      <c r="N322" s="41">
        <v>0.22537616579712999</v>
      </c>
      <c r="O322" s="39"/>
      <c r="P322" s="39"/>
    </row>
    <row r="323" spans="2:16" ht="15" hidden="1" x14ac:dyDescent="0.25">
      <c r="B323" s="18" t="s">
        <v>10</v>
      </c>
      <c r="C323" s="18" t="s">
        <v>112</v>
      </c>
      <c r="D323" s="41">
        <v>0.38682147106831899</v>
      </c>
      <c r="E323" s="41">
        <v>61.894991120092399</v>
      </c>
      <c r="F323" s="40">
        <v>32.5394570769231</v>
      </c>
      <c r="G323" s="40">
        <v>5.9583094044282099</v>
      </c>
      <c r="H323" s="41">
        <v>5.3234051106298903</v>
      </c>
      <c r="I323" s="41">
        <v>3.44852668054072</v>
      </c>
      <c r="J323" s="41">
        <v>4.3805543715282695</v>
      </c>
      <c r="K323" s="41">
        <v>1.8334582466213341</v>
      </c>
      <c r="L323" s="41">
        <v>2.4287740988653401</v>
      </c>
      <c r="M323" s="41">
        <v>2.1522275041883727</v>
      </c>
      <c r="N323" s="41">
        <v>4.57546245633685</v>
      </c>
      <c r="O323" s="41">
        <v>2.7036224255568682</v>
      </c>
      <c r="P323" s="41">
        <v>1.5409301936720836</v>
      </c>
    </row>
    <row r="324" spans="2:16" ht="15" hidden="1" x14ac:dyDescent="0.25">
      <c r="B324" s="18" t="s">
        <v>10</v>
      </c>
      <c r="C324" s="18" t="s">
        <v>113</v>
      </c>
      <c r="D324" s="40">
        <v>12698748.175667999</v>
      </c>
      <c r="E324" s="42"/>
      <c r="F324" s="42"/>
      <c r="G324" s="40">
        <v>8165598.8133057598</v>
      </c>
      <c r="H324" s="41">
        <v>23591009.1030825</v>
      </c>
      <c r="I324" s="40">
        <v>17051846.395197399</v>
      </c>
      <c r="J324" s="41">
        <v>24641149.705971502</v>
      </c>
      <c r="K324" s="40">
        <v>12724917.3281097</v>
      </c>
      <c r="L324" s="40">
        <v>17230608.2604229</v>
      </c>
      <c r="M324" s="40">
        <v>15197838.6908036</v>
      </c>
      <c r="N324" s="40">
        <v>11318596.283132199</v>
      </c>
      <c r="O324" s="41">
        <v>28091169.774144929</v>
      </c>
      <c r="P324" s="40">
        <v>17132094.018418342</v>
      </c>
    </row>
    <row r="325" spans="2:16" ht="15" hidden="1" x14ac:dyDescent="0.25">
      <c r="B325" s="18" t="s">
        <v>10</v>
      </c>
      <c r="C325" s="18" t="s">
        <v>114</v>
      </c>
      <c r="D325" s="42"/>
      <c r="E325" s="42"/>
      <c r="F325" s="42"/>
      <c r="G325" s="42"/>
      <c r="H325" s="42"/>
      <c r="I325" s="42"/>
      <c r="J325" s="40">
        <v>34.734712798325198</v>
      </c>
      <c r="K325" s="40">
        <v>16.101614454119002</v>
      </c>
      <c r="L325" s="40">
        <v>15.6138615911489</v>
      </c>
      <c r="M325" s="40">
        <v>11.079303483532099</v>
      </c>
      <c r="N325" s="40">
        <v>14.952136768720999</v>
      </c>
      <c r="O325" s="41">
        <v>20.648077184986548</v>
      </c>
      <c r="P325" s="41">
        <v>8.5719819196726359</v>
      </c>
    </row>
    <row r="326" spans="2:16" ht="15" hidden="1" x14ac:dyDescent="0.25">
      <c r="B326" s="18" t="s">
        <v>10</v>
      </c>
      <c r="C326" s="18" t="s">
        <v>115</v>
      </c>
      <c r="D326" s="40">
        <v>114.554634093876</v>
      </c>
      <c r="E326" s="40">
        <v>154.86250370896599</v>
      </c>
      <c r="F326" s="40">
        <v>161.58442527655899</v>
      </c>
      <c r="G326" s="40">
        <v>67.788970479172804</v>
      </c>
      <c r="H326" s="40">
        <v>245.813958916524</v>
      </c>
      <c r="I326" s="40">
        <v>159.49377564898299</v>
      </c>
      <c r="J326" s="40">
        <v>128.72009468248399</v>
      </c>
      <c r="K326" s="40">
        <v>55.541014058243597</v>
      </c>
      <c r="L326" s="40">
        <v>104.705752193534</v>
      </c>
      <c r="M326" s="40">
        <v>79.609800534109098</v>
      </c>
      <c r="N326" s="40">
        <v>98.525108247241803</v>
      </c>
      <c r="O326" s="41">
        <v>84.864114163328864</v>
      </c>
      <c r="P326" s="41">
        <v>72.700433566092741</v>
      </c>
    </row>
    <row r="327" spans="2:16" ht="15" hidden="1" x14ac:dyDescent="0.25">
      <c r="B327" s="18" t="s">
        <v>10</v>
      </c>
      <c r="C327" s="18" t="s">
        <v>116</v>
      </c>
      <c r="D327" s="42"/>
      <c r="E327" s="42"/>
      <c r="F327" s="42"/>
      <c r="G327" s="40">
        <v>340.886749246291</v>
      </c>
      <c r="H327" s="41">
        <v>190.45281811505501</v>
      </c>
      <c r="I327" s="41">
        <v>109.663040668672</v>
      </c>
      <c r="J327" s="41">
        <v>128.64127653873001</v>
      </c>
      <c r="K327" s="41">
        <v>42.9303501761813</v>
      </c>
      <c r="L327" s="41">
        <v>22.490583211914899</v>
      </c>
      <c r="M327" s="41">
        <v>11.9011974053434</v>
      </c>
      <c r="N327" s="41">
        <v>11.646833862322399</v>
      </c>
      <c r="O327" s="41">
        <v>21.827773972573997</v>
      </c>
      <c r="P327" s="41">
        <v>6.4472416830690555</v>
      </c>
    </row>
    <row r="328" spans="2:16" ht="15" hidden="1" x14ac:dyDescent="0.25">
      <c r="B328" s="18" t="s">
        <v>10</v>
      </c>
      <c r="C328" s="18" t="s">
        <v>117</v>
      </c>
      <c r="D328" s="40">
        <v>319563554.74015701</v>
      </c>
      <c r="E328" s="40">
        <v>265522971.62482801</v>
      </c>
      <c r="F328" s="40">
        <v>321818318.66250002</v>
      </c>
      <c r="G328" s="41">
        <v>352491455.592641</v>
      </c>
      <c r="H328" s="41">
        <v>357320650.428397</v>
      </c>
      <c r="I328" s="41">
        <v>324112276.40871102</v>
      </c>
      <c r="J328" s="41">
        <v>337146562.83185798</v>
      </c>
      <c r="K328" s="41">
        <v>365989829.07310998</v>
      </c>
      <c r="L328" s="41">
        <v>301411786.00424898</v>
      </c>
      <c r="M328" s="41">
        <v>331408601.96244401</v>
      </c>
      <c r="N328" s="41">
        <v>339415667.91022497</v>
      </c>
      <c r="O328" s="41">
        <v>379283144.02550727</v>
      </c>
      <c r="P328" s="41">
        <v>363175075.04822135</v>
      </c>
    </row>
    <row r="329" spans="2:16" ht="15" hidden="1" x14ac:dyDescent="0.25">
      <c r="B329" s="18" t="s">
        <v>10</v>
      </c>
      <c r="C329" s="18" t="s">
        <v>118</v>
      </c>
      <c r="D329" s="42"/>
      <c r="E329" s="39"/>
      <c r="F329" s="39"/>
      <c r="G329" s="41">
        <v>5513.5754826115199</v>
      </c>
      <c r="H329" s="41">
        <v>11037.421114484599</v>
      </c>
      <c r="I329" s="41">
        <v>7769.8507307700302</v>
      </c>
      <c r="J329" s="41">
        <v>10785.026793573799</v>
      </c>
      <c r="K329" s="41">
        <v>5637.8787774790298</v>
      </c>
      <c r="L329" s="41">
        <v>6849.6588814634997</v>
      </c>
      <c r="M329" s="41">
        <v>5960.7704099002704</v>
      </c>
      <c r="N329" s="41">
        <v>4854.5942027970104</v>
      </c>
      <c r="O329" s="41">
        <v>11463.337204498554</v>
      </c>
      <c r="P329" s="41">
        <v>7024.2131702134366</v>
      </c>
    </row>
    <row r="330" spans="2:16" ht="15" hidden="1" x14ac:dyDescent="0.25">
      <c r="B330" s="18" t="s">
        <v>10</v>
      </c>
      <c r="C330" s="18" t="s">
        <v>119</v>
      </c>
      <c r="D330" s="41">
        <v>28563.244678904601</v>
      </c>
      <c r="E330" s="41">
        <v>43016.079318527503</v>
      </c>
      <c r="F330" s="41">
        <v>42513.197877309198</v>
      </c>
      <c r="G330" s="40">
        <v>18421.376350865601</v>
      </c>
      <c r="H330" s="40">
        <v>42506.255209280702</v>
      </c>
      <c r="I330" s="40">
        <v>29788.719413322699</v>
      </c>
      <c r="J330" s="40">
        <v>42057.987244619602</v>
      </c>
      <c r="K330" s="40">
        <v>22863.4754860172</v>
      </c>
      <c r="L330" s="40">
        <v>30660.5385947051</v>
      </c>
      <c r="M330" s="40">
        <v>27905.561850440801</v>
      </c>
      <c r="N330" s="40">
        <v>25052.9951825237</v>
      </c>
      <c r="O330" s="40">
        <v>50340.585050666668</v>
      </c>
      <c r="P330" s="40">
        <v>32097.950749090913</v>
      </c>
    </row>
    <row r="331" spans="2:16" ht="15" hidden="1" x14ac:dyDescent="0.25">
      <c r="B331" s="18" t="s">
        <v>10</v>
      </c>
      <c r="C331" s="18" t="s">
        <v>120</v>
      </c>
      <c r="D331" s="41">
        <v>344.14998859419097</v>
      </c>
      <c r="E331" s="41">
        <v>422.46952506529198</v>
      </c>
      <c r="F331" s="41">
        <v>375.55662293026103</v>
      </c>
      <c r="G331" s="40">
        <v>186.425972731462</v>
      </c>
      <c r="H331" s="40">
        <v>339.27256458733802</v>
      </c>
      <c r="I331" s="40">
        <v>249.651384028178</v>
      </c>
      <c r="J331" s="40">
        <v>288.529380318584</v>
      </c>
      <c r="K331" s="40">
        <v>155.18171238622</v>
      </c>
      <c r="L331" s="40">
        <v>261.54858352741701</v>
      </c>
      <c r="M331" s="40">
        <v>241.72107778265999</v>
      </c>
      <c r="N331" s="40">
        <v>170.744472940848</v>
      </c>
      <c r="O331" s="40">
        <v>386.02071442782614</v>
      </c>
      <c r="P331" s="40">
        <v>236.69969132015822</v>
      </c>
    </row>
    <row r="332" spans="2:16" ht="15" hidden="1" x14ac:dyDescent="0.25">
      <c r="B332" s="18" t="s">
        <v>10</v>
      </c>
      <c r="C332" s="18" t="s">
        <v>121</v>
      </c>
      <c r="D332" s="39"/>
      <c r="E332" s="39"/>
      <c r="F332" s="39"/>
      <c r="G332" s="42"/>
      <c r="H332" s="42"/>
      <c r="I332" s="42"/>
      <c r="J332" s="40">
        <v>159.16166654570799</v>
      </c>
      <c r="K332" s="40">
        <v>7.8157460194517299</v>
      </c>
      <c r="L332" s="42"/>
      <c r="M332" s="40">
        <v>1.3013145259471699</v>
      </c>
      <c r="N332" s="42"/>
      <c r="O332" s="42"/>
      <c r="P332" s="42"/>
    </row>
    <row r="333" spans="2:16" ht="15" hidden="1" x14ac:dyDescent="0.25">
      <c r="B333" s="18" t="s">
        <v>10</v>
      </c>
      <c r="C333" s="18" t="s">
        <v>122</v>
      </c>
      <c r="D333" s="41">
        <v>31413.848368331899</v>
      </c>
      <c r="E333" s="41">
        <v>45340.140583715198</v>
      </c>
      <c r="F333" s="41">
        <v>51821.721654309797</v>
      </c>
      <c r="G333" s="41">
        <v>17595.749450871499</v>
      </c>
      <c r="H333" s="41">
        <v>40719.091155452399</v>
      </c>
      <c r="I333" s="41">
        <v>32054.6568606689</v>
      </c>
      <c r="J333" s="41">
        <v>44765.796374659003</v>
      </c>
      <c r="K333" s="41">
        <v>22387.587233583799</v>
      </c>
      <c r="L333" s="40">
        <v>33502.699539122703</v>
      </c>
      <c r="M333" s="40">
        <v>28423.786472802101</v>
      </c>
      <c r="N333" s="40">
        <v>22041.9477189426</v>
      </c>
      <c r="O333" s="41">
        <v>54141.097103536238</v>
      </c>
      <c r="P333" s="41">
        <v>33352.417740901205</v>
      </c>
    </row>
    <row r="334" spans="2:16" ht="15" hidden="1" x14ac:dyDescent="0.25">
      <c r="B334" s="18" t="s">
        <v>10</v>
      </c>
      <c r="C334" s="18" t="s">
        <v>123</v>
      </c>
      <c r="D334" s="41">
        <v>1064546543.89643</v>
      </c>
      <c r="E334" s="39"/>
      <c r="F334" s="39"/>
      <c r="G334" s="39"/>
      <c r="H334" s="41">
        <v>1085323863.30477</v>
      </c>
      <c r="I334" s="41">
        <v>964641061.32203805</v>
      </c>
      <c r="J334" s="41">
        <v>1020436757.52212</v>
      </c>
      <c r="K334" s="41">
        <v>1193439051.0490999</v>
      </c>
      <c r="L334" s="40">
        <v>950576617.20182097</v>
      </c>
      <c r="M334" s="40">
        <v>988887870.18777895</v>
      </c>
      <c r="N334" s="40">
        <v>1063554801.9710701</v>
      </c>
      <c r="O334" s="40">
        <v>1162483163.7565217</v>
      </c>
      <c r="P334" s="40">
        <v>927485876.49011874</v>
      </c>
    </row>
    <row r="335" spans="2:16" ht="15" hidden="1" x14ac:dyDescent="0.25">
      <c r="B335" s="18" t="s">
        <v>10</v>
      </c>
      <c r="C335" s="18" t="s">
        <v>124</v>
      </c>
      <c r="D335" s="41">
        <v>608756.06541809102</v>
      </c>
      <c r="E335" s="39"/>
      <c r="F335" s="39"/>
      <c r="G335" s="41">
        <v>398980.67254830099</v>
      </c>
      <c r="H335" s="41">
        <v>752917.20676168404</v>
      </c>
      <c r="I335" s="40">
        <v>516716.18895344698</v>
      </c>
      <c r="J335" s="40">
        <v>731563.30257653899</v>
      </c>
      <c r="K335" s="40">
        <v>361496.448684645</v>
      </c>
      <c r="L335" s="40">
        <v>580164.01441495901</v>
      </c>
      <c r="M335" s="40">
        <v>494999.56924465398</v>
      </c>
      <c r="N335" s="40">
        <v>376601.18012169597</v>
      </c>
      <c r="O335" s="40">
        <v>972927.10363594221</v>
      </c>
      <c r="P335" s="41">
        <v>610905.76949881436</v>
      </c>
    </row>
    <row r="336" spans="2:16" ht="15" hidden="1" x14ac:dyDescent="0.25">
      <c r="B336" s="18" t="s">
        <v>10</v>
      </c>
      <c r="C336" s="18" t="s">
        <v>14</v>
      </c>
      <c r="D336" s="39"/>
      <c r="E336" s="39"/>
      <c r="F336" s="39"/>
      <c r="G336" s="39"/>
      <c r="H336" s="39"/>
      <c r="I336" s="42"/>
      <c r="J336" s="42"/>
      <c r="K336" s="42"/>
      <c r="L336" s="42"/>
      <c r="M336" s="40">
        <v>17.4862661433962</v>
      </c>
      <c r="N336" s="42"/>
      <c r="O336" s="42"/>
      <c r="P336" s="42"/>
    </row>
    <row r="337" spans="2:16" ht="15" hidden="1" x14ac:dyDescent="0.25">
      <c r="B337" s="18" t="s">
        <v>10</v>
      </c>
      <c r="C337" s="18" t="s">
        <v>125</v>
      </c>
      <c r="D337" s="39"/>
      <c r="E337" s="39"/>
      <c r="F337" s="41">
        <v>365.30232317180599</v>
      </c>
      <c r="G337" s="39"/>
      <c r="H337" s="39"/>
      <c r="I337" s="42"/>
      <c r="J337" s="42"/>
      <c r="K337" s="42"/>
      <c r="L337" s="42"/>
      <c r="M337" s="40">
        <v>42.084402113207503</v>
      </c>
      <c r="N337" s="40">
        <v>32.236487683242203</v>
      </c>
      <c r="O337" s="40">
        <v>92.853827900655403</v>
      </c>
      <c r="P337" s="42"/>
    </row>
    <row r="338" spans="2:16" ht="15" hidden="1" x14ac:dyDescent="0.25">
      <c r="B338" s="18" t="s">
        <v>10</v>
      </c>
      <c r="C338" s="18" t="s">
        <v>126</v>
      </c>
      <c r="D338" s="39"/>
      <c r="E338" s="39"/>
      <c r="F338" s="39"/>
      <c r="G338" s="42"/>
      <c r="H338" s="42"/>
      <c r="I338" s="42"/>
      <c r="J338" s="40">
        <v>6.6416156315422201</v>
      </c>
      <c r="K338" s="40">
        <v>3.0421433410266299</v>
      </c>
      <c r="L338" s="40">
        <v>4.8123611761021303</v>
      </c>
      <c r="M338" s="40">
        <v>3.81373931856906</v>
      </c>
      <c r="N338" s="40">
        <v>2.1382393142106899</v>
      </c>
      <c r="O338" s="40">
        <v>4.7384780346403588</v>
      </c>
      <c r="P338" s="40">
        <v>2.414179528020461</v>
      </c>
    </row>
    <row r="339" spans="2:16" ht="15" hidden="1" x14ac:dyDescent="0.25">
      <c r="B339" s="18" t="s">
        <v>10</v>
      </c>
      <c r="C339" s="18" t="s">
        <v>127</v>
      </c>
      <c r="D339" s="39"/>
      <c r="E339" s="39"/>
      <c r="F339" s="39"/>
      <c r="G339" s="42"/>
      <c r="H339" s="42"/>
      <c r="I339" s="40">
        <v>12.8268704140352</v>
      </c>
      <c r="J339" s="40">
        <v>23.5298115282624</v>
      </c>
      <c r="K339" s="40">
        <v>3.7736682936413199</v>
      </c>
      <c r="L339" s="40">
        <v>4.8572264977806903</v>
      </c>
      <c r="M339" s="40">
        <v>5.8388626444075502</v>
      </c>
      <c r="N339" s="42"/>
      <c r="O339" s="40">
        <v>12.185359800426355</v>
      </c>
      <c r="P339" s="40">
        <v>5.0027713212890044</v>
      </c>
    </row>
    <row r="340" spans="2:16" ht="15" hidden="1" x14ac:dyDescent="0.25">
      <c r="B340" s="18" t="s">
        <v>10</v>
      </c>
      <c r="C340" s="18" t="s">
        <v>128</v>
      </c>
      <c r="D340" s="39"/>
      <c r="E340" s="39"/>
      <c r="F340" s="39"/>
      <c r="G340" s="40">
        <v>847.55120902077101</v>
      </c>
      <c r="H340" s="40">
        <v>523.96374492044094</v>
      </c>
      <c r="I340" s="40">
        <v>445.40303569340801</v>
      </c>
      <c r="J340" s="40">
        <v>446.35474501046798</v>
      </c>
      <c r="K340" s="40">
        <v>255.31873996691201</v>
      </c>
      <c r="L340" s="40">
        <v>252.87960413931299</v>
      </c>
      <c r="M340" s="40">
        <v>236.21567637735899</v>
      </c>
      <c r="N340" s="40">
        <v>369.54253609705398</v>
      </c>
      <c r="O340" s="40">
        <v>243.29701560952051</v>
      </c>
      <c r="P340" s="40">
        <v>302.80890725004929</v>
      </c>
    </row>
    <row r="341" spans="2:16" ht="15" hidden="1" x14ac:dyDescent="0.25">
      <c r="B341" s="18" t="s">
        <v>10</v>
      </c>
      <c r="C341" s="18" t="s">
        <v>129</v>
      </c>
      <c r="D341" s="39"/>
      <c r="E341" s="39"/>
      <c r="F341" s="41">
        <v>768.181516235294</v>
      </c>
      <c r="G341" s="41">
        <v>170.36339181008901</v>
      </c>
      <c r="H341" s="40">
        <v>68.883102645701896</v>
      </c>
      <c r="I341" s="40">
        <v>48.028854061005603</v>
      </c>
      <c r="J341" s="40">
        <v>313.70824061409598</v>
      </c>
      <c r="K341" s="40">
        <v>32.149057340192599</v>
      </c>
      <c r="L341" s="40">
        <v>40.099604338723402</v>
      </c>
      <c r="M341" s="40">
        <v>27.599984404166001</v>
      </c>
      <c r="N341" s="40">
        <v>24.265151876214901</v>
      </c>
      <c r="O341" s="41">
        <v>149.79778238066368</v>
      </c>
      <c r="P341" s="41">
        <v>21.534838490025578</v>
      </c>
    </row>
    <row r="342" spans="2:16" ht="15" hidden="1" x14ac:dyDescent="0.25">
      <c r="B342" s="18" t="s">
        <v>10</v>
      </c>
      <c r="C342" s="18" t="s">
        <v>130</v>
      </c>
      <c r="D342" s="41">
        <v>298333.05746653298</v>
      </c>
      <c r="E342" s="41">
        <v>329960.36811184598</v>
      </c>
      <c r="F342" s="41">
        <v>108678.44765401</v>
      </c>
      <c r="G342" s="41">
        <v>114480.04227729399</v>
      </c>
      <c r="H342" s="41">
        <v>271782.51654800499</v>
      </c>
      <c r="I342" s="41">
        <v>207204.85255559301</v>
      </c>
      <c r="J342" s="41">
        <v>174436.10579204501</v>
      </c>
      <c r="K342" s="40">
        <v>108846.669965229</v>
      </c>
      <c r="L342" s="40">
        <v>169108.88208975701</v>
      </c>
      <c r="M342" s="40">
        <v>139482.616564364</v>
      </c>
      <c r="N342" s="40">
        <v>123347.523340188</v>
      </c>
      <c r="O342" s="41">
        <v>170251.01859817456</v>
      </c>
      <c r="P342" s="41">
        <v>97626.057282119233</v>
      </c>
    </row>
    <row r="343" spans="2:16" ht="15" hidden="1" x14ac:dyDescent="0.25">
      <c r="B343" s="18" t="s">
        <v>10</v>
      </c>
      <c r="C343" s="18" t="s">
        <v>131</v>
      </c>
      <c r="D343" s="39"/>
      <c r="E343" s="39"/>
      <c r="F343" s="39"/>
      <c r="G343" s="41">
        <v>22053.619592825598</v>
      </c>
      <c r="H343" s="41">
        <v>21488.1369864103</v>
      </c>
      <c r="I343" s="41">
        <v>15884.6187363357</v>
      </c>
      <c r="J343" s="41">
        <v>16835.2148166111</v>
      </c>
      <c r="K343" s="41">
        <v>17561.193956726402</v>
      </c>
      <c r="L343" s="41">
        <v>16829.179399142999</v>
      </c>
      <c r="M343" s="40">
        <v>17319.538494936201</v>
      </c>
      <c r="N343" s="40">
        <v>17365.912197665799</v>
      </c>
      <c r="O343" s="41">
        <v>22287.577199768115</v>
      </c>
      <c r="P343" s="41">
        <v>14864.1802283004</v>
      </c>
    </row>
    <row r="344" spans="2:16" ht="15" hidden="1" x14ac:dyDescent="0.25">
      <c r="B344" s="18" t="s">
        <v>10</v>
      </c>
      <c r="C344" s="18" t="s">
        <v>133</v>
      </c>
      <c r="D344" s="39"/>
      <c r="E344" s="39"/>
      <c r="F344" s="39"/>
      <c r="G344" s="41">
        <v>53.133932434637501</v>
      </c>
      <c r="H344" s="40">
        <v>76.942289275887404</v>
      </c>
      <c r="I344" s="40">
        <v>110.504511130726</v>
      </c>
      <c r="J344" s="40">
        <v>55.517474612700603</v>
      </c>
      <c r="K344" s="40">
        <v>39.730129708691202</v>
      </c>
      <c r="L344" s="40">
        <v>71.228158696130393</v>
      </c>
      <c r="M344" s="40">
        <v>50.084081503418197</v>
      </c>
      <c r="N344" s="40">
        <v>37.196431073729002</v>
      </c>
      <c r="O344" s="40">
        <v>49.271546428671151</v>
      </c>
      <c r="P344" s="41">
        <v>33.588805105771051</v>
      </c>
    </row>
    <row r="345" spans="2:16" ht="15" hidden="1" x14ac:dyDescent="0.25">
      <c r="B345" s="18" t="s">
        <v>10</v>
      </c>
      <c r="C345" s="18" t="s">
        <v>134</v>
      </c>
      <c r="D345" s="41">
        <v>32343.474868580899</v>
      </c>
      <c r="E345" s="41">
        <v>42665.988878953503</v>
      </c>
      <c r="F345" s="41">
        <v>38887.104751450301</v>
      </c>
      <c r="G345" s="40">
        <v>18801.8540412408</v>
      </c>
      <c r="H345" s="41">
        <v>29127.395741464999</v>
      </c>
      <c r="I345" s="41">
        <v>21851.406124435602</v>
      </c>
      <c r="J345" s="41">
        <v>28622.668735980598</v>
      </c>
      <c r="K345" s="41">
        <v>15544.443439501199</v>
      </c>
      <c r="L345" s="41">
        <v>19713.6400633019</v>
      </c>
      <c r="M345" s="41">
        <v>17744.395769411301</v>
      </c>
      <c r="N345" s="41">
        <v>16111.876869146299</v>
      </c>
      <c r="O345" s="41">
        <v>30864.042817391306</v>
      </c>
      <c r="P345" s="41">
        <v>18768.252055019762</v>
      </c>
    </row>
    <row r="346" spans="2:16" ht="15" hidden="1" x14ac:dyDescent="0.25">
      <c r="B346" s="18" t="s">
        <v>10</v>
      </c>
      <c r="C346" s="18" t="s">
        <v>135</v>
      </c>
      <c r="D346" s="39"/>
      <c r="E346" s="39"/>
      <c r="F346" s="42"/>
      <c r="G346" s="42"/>
      <c r="H346" s="40">
        <v>930.66428886168899</v>
      </c>
      <c r="I346" s="40">
        <v>559.33918493785995</v>
      </c>
      <c r="J346" s="40">
        <v>569.35188276343297</v>
      </c>
      <c r="K346" s="42"/>
      <c r="L346" s="40">
        <v>293.401334509984</v>
      </c>
      <c r="M346" s="40">
        <v>183.457338602264</v>
      </c>
      <c r="N346" s="40">
        <v>273.35430175176703</v>
      </c>
      <c r="O346" s="42"/>
      <c r="P346" s="42"/>
    </row>
    <row r="347" spans="2:16" ht="15" hidden="1" x14ac:dyDescent="0.25">
      <c r="B347" s="18" t="s">
        <v>10</v>
      </c>
      <c r="C347" s="18" t="s">
        <v>136</v>
      </c>
      <c r="D347" s="39"/>
      <c r="E347" s="39"/>
      <c r="F347" s="39"/>
      <c r="G347" s="42"/>
      <c r="H347" s="42"/>
      <c r="I347" s="40">
        <v>21.158183428042999</v>
      </c>
      <c r="J347" s="42"/>
      <c r="K347" s="42"/>
      <c r="L347" s="42"/>
      <c r="M347" s="42"/>
      <c r="N347" s="40">
        <v>6.5810508529529397</v>
      </c>
      <c r="O347" s="42"/>
      <c r="P347" s="42"/>
    </row>
    <row r="348" spans="2:16" ht="15" hidden="1" x14ac:dyDescent="0.25">
      <c r="B348" s="18" t="s">
        <v>10</v>
      </c>
      <c r="C348" s="18" t="s">
        <v>4</v>
      </c>
      <c r="D348" s="41">
        <v>20.758357755831501</v>
      </c>
      <c r="E348" s="41">
        <v>29.481199102325</v>
      </c>
      <c r="F348" s="40">
        <v>33.603737908169798</v>
      </c>
      <c r="G348" s="41">
        <v>17.067664624987898</v>
      </c>
      <c r="H348" s="41">
        <v>43.080779546878802</v>
      </c>
      <c r="I348" s="41">
        <v>39.915495257659501</v>
      </c>
      <c r="J348" s="41">
        <v>20.8424874133018</v>
      </c>
      <c r="K348" s="41">
        <v>9.2800816627748102</v>
      </c>
      <c r="L348" s="41">
        <v>20.6460300671257</v>
      </c>
      <c r="M348" s="41">
        <v>11.975201267851601</v>
      </c>
      <c r="N348" s="41">
        <v>22.349741122272601</v>
      </c>
      <c r="O348" s="41">
        <v>27.752620575868235</v>
      </c>
      <c r="P348" s="41">
        <v>15.025310046057756</v>
      </c>
    </row>
    <row r="349" spans="2:16" ht="15" hidden="1" x14ac:dyDescent="0.25">
      <c r="B349" s="18" t="s">
        <v>10</v>
      </c>
      <c r="C349" s="18" t="s">
        <v>137</v>
      </c>
      <c r="D349" s="39"/>
      <c r="E349" s="39"/>
      <c r="F349" s="42"/>
      <c r="G349" s="39"/>
      <c r="H349" s="42"/>
      <c r="I349" s="40">
        <v>0.247888925182845</v>
      </c>
      <c r="J349" s="42"/>
      <c r="K349" s="42"/>
      <c r="L349" s="42"/>
      <c r="M349" s="40">
        <v>0.21758357536581799</v>
      </c>
      <c r="N349" s="40">
        <v>0.100047458198902</v>
      </c>
      <c r="O349" s="42"/>
      <c r="P349" s="42"/>
    </row>
    <row r="350" spans="2:16" ht="15" hidden="1" x14ac:dyDescent="0.25">
      <c r="B350" s="18" t="s">
        <v>10</v>
      </c>
      <c r="C350" s="18" t="s">
        <v>138</v>
      </c>
      <c r="D350" s="41">
        <v>110.430260873029</v>
      </c>
      <c r="E350" s="39"/>
      <c r="F350" s="42"/>
      <c r="G350" s="39"/>
      <c r="H350" s="42"/>
      <c r="I350" s="42"/>
      <c r="J350" s="42"/>
      <c r="K350" s="42"/>
      <c r="L350" s="42"/>
      <c r="M350" s="42"/>
      <c r="N350" s="42"/>
      <c r="O350" s="42"/>
      <c r="P350" s="42"/>
    </row>
    <row r="351" spans="2:16" ht="15" hidden="1" x14ac:dyDescent="0.25">
      <c r="B351" s="18" t="s">
        <v>10</v>
      </c>
      <c r="C351" s="18" t="s">
        <v>15</v>
      </c>
      <c r="D351" s="39"/>
      <c r="E351" s="42"/>
      <c r="F351" s="42"/>
      <c r="G351" s="42"/>
      <c r="H351" s="39"/>
      <c r="I351" s="39"/>
      <c r="J351" s="39"/>
      <c r="K351" s="39"/>
      <c r="L351" s="39"/>
      <c r="M351" s="41">
        <v>140.43008822943401</v>
      </c>
      <c r="N351" s="41">
        <v>249.461091786759</v>
      </c>
      <c r="O351" s="41">
        <v>126.91735708197308</v>
      </c>
      <c r="P351" s="41">
        <v>29.071041769411771</v>
      </c>
    </row>
    <row r="352" spans="2:16" ht="15" hidden="1" x14ac:dyDescent="0.25">
      <c r="B352" s="18" t="s">
        <v>10</v>
      </c>
      <c r="C352" s="18" t="s">
        <v>16</v>
      </c>
      <c r="D352" s="39"/>
      <c r="E352" s="39"/>
      <c r="F352" s="42"/>
      <c r="G352" s="42"/>
      <c r="H352" s="39"/>
      <c r="I352" s="39"/>
      <c r="J352" s="39"/>
      <c r="K352" s="39"/>
      <c r="L352" s="39"/>
      <c r="M352" s="41">
        <v>15.4327137310189</v>
      </c>
      <c r="N352" s="41">
        <v>17.568782403161201</v>
      </c>
      <c r="O352" s="41">
        <v>21.394440215192827</v>
      </c>
      <c r="P352" s="41">
        <v>14.074936336134458</v>
      </c>
    </row>
    <row r="353" spans="2:16" ht="15" hidden="1" x14ac:dyDescent="0.25">
      <c r="B353" s="18" t="s">
        <v>10</v>
      </c>
      <c r="C353" s="18" t="s">
        <v>139</v>
      </c>
      <c r="D353" s="39"/>
      <c r="E353" s="39"/>
      <c r="F353" s="42"/>
      <c r="G353" s="39"/>
      <c r="H353" s="39"/>
      <c r="I353" s="39"/>
      <c r="J353" s="39"/>
      <c r="K353" s="39"/>
      <c r="L353" s="39"/>
      <c r="M353" s="41">
        <v>188.23656767637701</v>
      </c>
      <c r="N353" s="41">
        <v>439.15194034689802</v>
      </c>
      <c r="O353" s="41">
        <v>464.91846266421527</v>
      </c>
      <c r="P353" s="41">
        <v>155.92501528739498</v>
      </c>
    </row>
    <row r="354" spans="2:16" ht="15" hidden="1" x14ac:dyDescent="0.25">
      <c r="B354" s="18" t="s">
        <v>10</v>
      </c>
      <c r="C354" s="18" t="s">
        <v>140</v>
      </c>
      <c r="D354" s="39"/>
      <c r="E354" s="39"/>
      <c r="F354" s="39"/>
      <c r="G354" s="39"/>
      <c r="H354" s="42"/>
      <c r="I354" s="42"/>
      <c r="J354" s="42"/>
      <c r="K354" s="42"/>
      <c r="L354" s="42"/>
      <c r="M354" s="40">
        <v>1.8010197243169801</v>
      </c>
      <c r="N354" s="40">
        <v>2.0341863417899502</v>
      </c>
      <c r="O354" s="40">
        <v>2.9743282175408079</v>
      </c>
      <c r="P354" s="40">
        <v>1.476542446789916</v>
      </c>
    </row>
    <row r="355" spans="2:16" ht="15" hidden="1" x14ac:dyDescent="0.25">
      <c r="B355" s="18" t="s">
        <v>10</v>
      </c>
      <c r="C355" s="18" t="s">
        <v>141</v>
      </c>
      <c r="D355" s="39"/>
      <c r="E355" s="39"/>
      <c r="F355" s="42"/>
      <c r="G355" s="39"/>
      <c r="H355" s="42"/>
      <c r="I355" s="42"/>
      <c r="J355" s="42"/>
      <c r="K355" s="42"/>
      <c r="L355" s="42"/>
      <c r="M355" s="40">
        <v>12.663341110460401</v>
      </c>
      <c r="N355" s="40">
        <v>13.902728925837099</v>
      </c>
      <c r="O355" s="40">
        <v>17.835979229112105</v>
      </c>
      <c r="P355" s="40">
        <v>10.682613232941181</v>
      </c>
    </row>
    <row r="356" spans="2:16" ht="15" hidden="1" x14ac:dyDescent="0.25">
      <c r="B356" s="18" t="s">
        <v>10</v>
      </c>
      <c r="C356" s="18" t="s">
        <v>142</v>
      </c>
      <c r="D356" s="39"/>
      <c r="E356" s="42"/>
      <c r="F356" s="39"/>
      <c r="G356" s="42"/>
      <c r="H356" s="39"/>
      <c r="I356" s="39"/>
      <c r="J356" s="39"/>
      <c r="K356" s="39"/>
      <c r="L356" s="39"/>
      <c r="M356" s="41">
        <v>32.867874258113197</v>
      </c>
      <c r="N356" s="41">
        <v>35.742474410038099</v>
      </c>
      <c r="O356" s="41">
        <v>47.360425016017949</v>
      </c>
      <c r="P356" s="41">
        <v>28.190469297478998</v>
      </c>
    </row>
    <row r="357" spans="2:16" ht="15" hidden="1" x14ac:dyDescent="0.25">
      <c r="B357" s="18" t="s">
        <v>10</v>
      </c>
      <c r="C357" s="18" t="s">
        <v>143</v>
      </c>
      <c r="D357" s="39"/>
      <c r="E357" s="42"/>
      <c r="F357" s="42"/>
      <c r="G357" s="42"/>
      <c r="H357" s="42"/>
      <c r="I357" s="42"/>
      <c r="J357" s="42"/>
      <c r="K357" s="42"/>
      <c r="L357" s="42"/>
      <c r="M357" s="40">
        <v>1.72717013810717</v>
      </c>
      <c r="N357" s="40">
        <v>1.9086301007059301</v>
      </c>
      <c r="O357" s="40">
        <v>2.9200465655031391</v>
      </c>
      <c r="P357" s="40">
        <v>1.5933916267563024</v>
      </c>
    </row>
    <row r="358" spans="2:16" ht="15" hidden="1" x14ac:dyDescent="0.25">
      <c r="B358" s="18" t="s">
        <v>10</v>
      </c>
      <c r="C358" s="18" t="s">
        <v>144</v>
      </c>
      <c r="D358" s="39"/>
      <c r="E358" s="42"/>
      <c r="F358" s="42"/>
      <c r="G358" s="42"/>
      <c r="H358" s="39"/>
      <c r="I358" s="39"/>
      <c r="J358" s="39"/>
      <c r="K358" s="39"/>
      <c r="L358" s="39"/>
      <c r="M358" s="41">
        <v>26.044184053494298</v>
      </c>
      <c r="N358" s="41">
        <v>29.5178470682288</v>
      </c>
      <c r="O358" s="41">
        <v>37.521827157632295</v>
      </c>
      <c r="P358" s="41">
        <v>23.10978725647059</v>
      </c>
    </row>
    <row r="359" spans="2:16" ht="15" hidden="1" x14ac:dyDescent="0.25">
      <c r="B359" s="18" t="s">
        <v>10</v>
      </c>
      <c r="C359" s="18" t="s">
        <v>145</v>
      </c>
      <c r="D359" s="42"/>
      <c r="E359" s="42"/>
      <c r="F359" s="42"/>
      <c r="G359" s="42"/>
      <c r="H359" s="41">
        <v>55.863675699086699</v>
      </c>
      <c r="I359" s="41">
        <v>4.0326414472605103</v>
      </c>
      <c r="J359" s="41">
        <v>16.322098032100499</v>
      </c>
      <c r="K359" s="41">
        <v>3.7486556678345599</v>
      </c>
      <c r="L359" s="41">
        <v>4.03468696677447</v>
      </c>
      <c r="M359" s="41">
        <v>2.8124143223909401</v>
      </c>
      <c r="N359" s="41">
        <v>4.9032649762440199</v>
      </c>
      <c r="O359" s="41">
        <v>9.0908065675533631</v>
      </c>
      <c r="P359" s="39"/>
    </row>
    <row r="360" spans="2:16" ht="15" hidden="1" x14ac:dyDescent="0.25">
      <c r="B360" s="18" t="s">
        <v>10</v>
      </c>
      <c r="C360" s="18" t="s">
        <v>146</v>
      </c>
      <c r="D360" s="42"/>
      <c r="E360" s="39"/>
      <c r="F360" s="39"/>
      <c r="G360" s="39"/>
      <c r="H360" s="39"/>
      <c r="I360" s="41">
        <v>45.195716425675997</v>
      </c>
      <c r="J360" s="41">
        <v>80.345822972784404</v>
      </c>
      <c r="K360" s="41">
        <v>33.458549742050998</v>
      </c>
      <c r="L360" s="41">
        <v>30.704874427914898</v>
      </c>
      <c r="M360" s="41">
        <v>29.542829877373599</v>
      </c>
      <c r="N360" s="41">
        <v>27.041760876977499</v>
      </c>
      <c r="O360" s="41">
        <v>35.793037767713002</v>
      </c>
      <c r="P360" s="41">
        <v>13.613231405831199</v>
      </c>
    </row>
    <row r="361" spans="2:16" ht="15" hidden="1" x14ac:dyDescent="0.25">
      <c r="B361" s="18" t="s">
        <v>10</v>
      </c>
      <c r="C361" s="18" t="s">
        <v>147</v>
      </c>
      <c r="D361" s="42"/>
      <c r="E361" s="40">
        <v>313.60451490620699</v>
      </c>
      <c r="F361" s="40">
        <v>295.42644895897303</v>
      </c>
      <c r="G361" s="41">
        <v>142.18830453142701</v>
      </c>
      <c r="H361" s="41">
        <v>353.35759871676902</v>
      </c>
      <c r="I361" s="41">
        <v>273.77842921662602</v>
      </c>
      <c r="J361" s="41">
        <v>176.72306646196799</v>
      </c>
      <c r="K361" s="41">
        <v>80.744434329926307</v>
      </c>
      <c r="L361" s="41">
        <v>157.83125529599999</v>
      </c>
      <c r="M361" s="41">
        <v>126.318231272727</v>
      </c>
      <c r="N361" s="41">
        <v>153.21061908503799</v>
      </c>
      <c r="O361" s="41">
        <v>143.80453614008056</v>
      </c>
      <c r="P361" s="41">
        <v>101.8608510244087</v>
      </c>
    </row>
    <row r="362" spans="2:16" ht="15" hidden="1" x14ac:dyDescent="0.25">
      <c r="B362" s="18" t="s">
        <v>10</v>
      </c>
      <c r="C362" s="18" t="s">
        <v>148</v>
      </c>
      <c r="D362" s="39"/>
      <c r="E362" s="39"/>
      <c r="F362" s="39"/>
      <c r="G362" s="42"/>
      <c r="H362" s="39"/>
      <c r="I362" s="39"/>
      <c r="J362" s="39"/>
      <c r="K362" s="39"/>
      <c r="L362" s="39"/>
      <c r="M362" s="41">
        <v>3.40563973313208E-3</v>
      </c>
      <c r="N362" s="39"/>
      <c r="O362" s="39"/>
      <c r="P362" s="39"/>
    </row>
    <row r="363" spans="2:16" ht="15" hidden="1" x14ac:dyDescent="0.25">
      <c r="B363" s="18" t="s">
        <v>10</v>
      </c>
      <c r="C363" s="18" t="s">
        <v>149</v>
      </c>
      <c r="D363" s="39"/>
      <c r="E363" s="39"/>
      <c r="F363" s="39"/>
      <c r="G363" s="42"/>
      <c r="H363" s="40">
        <v>1424.28443256793</v>
      </c>
      <c r="I363" s="41">
        <v>2779.4459394615401</v>
      </c>
      <c r="J363" s="41">
        <v>2470.2766050523401</v>
      </c>
      <c r="K363" s="41">
        <v>1077.43263162017</v>
      </c>
      <c r="L363" s="41">
        <v>2058.1336949445199</v>
      </c>
      <c r="M363" s="41">
        <v>1745.8563717120001</v>
      </c>
      <c r="N363" s="41">
        <v>1822.46124504047</v>
      </c>
      <c r="O363" s="41">
        <v>2333.8876329997856</v>
      </c>
      <c r="P363" s="41">
        <v>1517.0451618763639</v>
      </c>
    </row>
    <row r="364" spans="2:16" ht="15" hidden="1" x14ac:dyDescent="0.25">
      <c r="B364" s="18" t="s">
        <v>10</v>
      </c>
      <c r="C364" s="18" t="s">
        <v>150</v>
      </c>
      <c r="D364" s="42"/>
      <c r="E364" s="42"/>
      <c r="F364" s="42"/>
      <c r="G364" s="42"/>
      <c r="H364" s="40">
        <v>4615.1735337931004</v>
      </c>
      <c r="I364" s="40">
        <v>2934.3041479047101</v>
      </c>
      <c r="J364" s="40">
        <v>3055.2588476821202</v>
      </c>
      <c r="K364" s="40">
        <v>1593.0775566842599</v>
      </c>
      <c r="L364" s="40">
        <v>2094.24301131843</v>
      </c>
      <c r="M364" s="40">
        <v>1795.9385587097099</v>
      </c>
      <c r="N364" s="40">
        <v>2202.6718432638399</v>
      </c>
      <c r="O364" s="41">
        <v>3404.2216260637679</v>
      </c>
      <c r="P364" s="41">
        <v>2079.7764328221351</v>
      </c>
    </row>
    <row r="365" spans="2:16" ht="15" hidden="1" x14ac:dyDescent="0.25">
      <c r="B365" s="18" t="s">
        <v>10</v>
      </c>
      <c r="C365" s="18" t="s">
        <v>151</v>
      </c>
      <c r="D365" s="42"/>
      <c r="E365" s="40">
        <v>1080.30036421247</v>
      </c>
      <c r="F365" s="40">
        <v>392.78689568627499</v>
      </c>
      <c r="G365" s="41">
        <v>118.11820815339</v>
      </c>
      <c r="H365" s="39"/>
      <c r="I365" s="41">
        <v>8.1832468383584001</v>
      </c>
      <c r="J365" s="41">
        <v>21.624311681786502</v>
      </c>
      <c r="K365" s="41">
        <v>8.7153632533937699</v>
      </c>
      <c r="L365" s="41">
        <v>7.1468083424680904</v>
      </c>
      <c r="M365" s="41">
        <v>6.5332509000452799</v>
      </c>
      <c r="N365" s="41">
        <v>8.1563396895389992</v>
      </c>
      <c r="O365" s="41">
        <v>14.979976513779924</v>
      </c>
      <c r="P365" s="41">
        <v>4.3210003853094623</v>
      </c>
    </row>
    <row r="366" spans="2:16" ht="15" hidden="1" x14ac:dyDescent="0.25">
      <c r="B366" s="21" t="s">
        <v>10</v>
      </c>
      <c r="C366" s="21" t="s">
        <v>152</v>
      </c>
      <c r="D366" s="43">
        <v>22724876.995076399</v>
      </c>
      <c r="E366" s="43">
        <v>41110649.575367399</v>
      </c>
      <c r="F366" s="43">
        <v>39318423.486067802</v>
      </c>
      <c r="G366" s="43">
        <v>18973650.7652339</v>
      </c>
      <c r="H366" s="54">
        <v>18901557.0523648</v>
      </c>
      <c r="I366" s="54">
        <v>13497848.4028675</v>
      </c>
      <c r="J366" s="54">
        <v>19734577.435752202</v>
      </c>
      <c r="K366" s="54">
        <v>10969293.926711099</v>
      </c>
      <c r="L366" s="54">
        <v>13560279.6402249</v>
      </c>
      <c r="M366" s="54">
        <v>11491038.338770701</v>
      </c>
      <c r="N366" s="54">
        <v>13343384.4425472</v>
      </c>
      <c r="O366" s="54">
        <v>16999659.527562987</v>
      </c>
      <c r="P366" s="54">
        <v>10346296.828458499</v>
      </c>
    </row>
    <row r="367" spans="2:16" ht="15" hidden="1" x14ac:dyDescent="0.25">
      <c r="B367" s="18" t="s">
        <v>10</v>
      </c>
      <c r="C367" s="18" t="s">
        <v>153</v>
      </c>
      <c r="D367" s="42"/>
      <c r="E367" s="42"/>
      <c r="F367" s="39"/>
      <c r="G367" s="39"/>
      <c r="H367" s="41">
        <v>8542280.6477958206</v>
      </c>
      <c r="I367" s="41">
        <v>172086.83146442001</v>
      </c>
      <c r="J367" s="41">
        <v>6075226.0830554701</v>
      </c>
      <c r="K367" s="41">
        <v>7034312.2822260298</v>
      </c>
      <c r="L367" s="41">
        <v>6530093.7145692296</v>
      </c>
      <c r="M367" s="41">
        <v>7041170.4071549596</v>
      </c>
      <c r="N367" s="41">
        <v>7069354.1241935203</v>
      </c>
      <c r="O367" s="41">
        <v>8434334.0942840595</v>
      </c>
      <c r="P367" s="41">
        <v>6577663.0501185777</v>
      </c>
    </row>
    <row r="368" spans="2:16" ht="15" hidden="1" x14ac:dyDescent="0.25">
      <c r="B368" s="18" t="s">
        <v>10</v>
      </c>
      <c r="C368" s="18" t="s">
        <v>18</v>
      </c>
      <c r="D368" s="39"/>
      <c r="E368" s="42"/>
      <c r="F368" s="39"/>
      <c r="G368" s="41">
        <v>1152.51933289453</v>
      </c>
      <c r="H368" s="39"/>
      <c r="I368" s="41">
        <v>1754.0283293730299</v>
      </c>
      <c r="J368" s="41">
        <v>1598.4223267656901</v>
      </c>
      <c r="K368" s="41">
        <v>1350.9645264000001</v>
      </c>
      <c r="L368" s="41">
        <v>95.281133029622097</v>
      </c>
      <c r="M368" s="41">
        <v>74.607858487592495</v>
      </c>
      <c r="N368" s="41">
        <v>60.152994960598498</v>
      </c>
      <c r="O368" s="41">
        <v>145.80018755478264</v>
      </c>
      <c r="P368" s="41">
        <v>82.343922858498047</v>
      </c>
    </row>
    <row r="369" spans="2:16" ht="15" hidden="1" x14ac:dyDescent="0.25">
      <c r="B369" s="18" t="s">
        <v>10</v>
      </c>
      <c r="C369" s="18" t="s">
        <v>154</v>
      </c>
      <c r="D369" s="39"/>
      <c r="E369" s="39"/>
      <c r="F369" s="39"/>
      <c r="G369" s="42"/>
      <c r="H369" s="39"/>
      <c r="I369" s="41">
        <v>78.104177461407801</v>
      </c>
      <c r="J369" s="41">
        <v>340.23032441032802</v>
      </c>
      <c r="K369" s="41">
        <v>38.793326467716703</v>
      </c>
      <c r="L369" s="41">
        <v>44.65479106582</v>
      </c>
      <c r="M369" s="41">
        <v>62.416484719335898</v>
      </c>
      <c r="N369" s="41">
        <v>25.302603766461001</v>
      </c>
      <c r="O369" s="41">
        <v>185.86854323176681</v>
      </c>
      <c r="P369" s="41">
        <v>16.534034948085779</v>
      </c>
    </row>
    <row r="370" spans="2:16" ht="15" hidden="1" x14ac:dyDescent="0.25">
      <c r="B370" s="18" t="s">
        <v>10</v>
      </c>
      <c r="C370" s="18" t="s">
        <v>155</v>
      </c>
      <c r="D370" s="39"/>
      <c r="E370" s="39"/>
      <c r="F370" s="39"/>
      <c r="G370" s="40">
        <v>0.358333666867656</v>
      </c>
      <c r="H370" s="40">
        <v>0.41551631716975801</v>
      </c>
      <c r="I370" s="42"/>
      <c r="J370" s="42"/>
      <c r="K370" s="42"/>
      <c r="L370" s="42"/>
      <c r="M370" s="42"/>
      <c r="N370" s="39"/>
      <c r="O370" s="39"/>
      <c r="P370" s="39"/>
    </row>
    <row r="371" spans="2:16" ht="15" hidden="1" x14ac:dyDescent="0.25">
      <c r="B371" s="18" t="s">
        <v>10</v>
      </c>
      <c r="C371" s="18" t="s">
        <v>159</v>
      </c>
      <c r="D371" s="41">
        <v>895.99125705286804</v>
      </c>
      <c r="E371" s="41">
        <v>1950.1818268965501</v>
      </c>
      <c r="F371" s="41">
        <v>886.50045</v>
      </c>
      <c r="G371" s="41">
        <v>63.670420875599198</v>
      </c>
      <c r="H371" s="39"/>
      <c r="I371" s="42"/>
      <c r="J371" s="42"/>
      <c r="K371" s="42"/>
      <c r="L371" s="39"/>
      <c r="M371" s="42"/>
      <c r="N371" s="42"/>
      <c r="O371" s="39"/>
      <c r="P371" s="39"/>
    </row>
    <row r="372" spans="2:16" ht="15" hidden="1" x14ac:dyDescent="0.25">
      <c r="B372" s="18" t="s">
        <v>10</v>
      </c>
      <c r="C372" s="18" t="s">
        <v>161</v>
      </c>
      <c r="D372" s="39"/>
      <c r="E372" s="39"/>
      <c r="F372" s="39"/>
      <c r="G372" s="41">
        <v>428.00256866283098</v>
      </c>
      <c r="H372" s="41">
        <v>463.61871344432802</v>
      </c>
      <c r="I372" s="41">
        <v>431.83882134665402</v>
      </c>
      <c r="J372" s="40">
        <v>521.65814949984804</v>
      </c>
      <c r="K372" s="40">
        <v>306.35598742933797</v>
      </c>
      <c r="L372" s="40">
        <v>318.25676202521203</v>
      </c>
      <c r="M372" s="40">
        <v>284.015198835989</v>
      </c>
      <c r="N372" s="40">
        <v>253.18460175800499</v>
      </c>
      <c r="O372" s="41">
        <v>452.39067988405799</v>
      </c>
      <c r="P372" s="41">
        <v>293.0587662545455</v>
      </c>
    </row>
    <row r="373" spans="2:16" ht="15" hidden="1" x14ac:dyDescent="0.25">
      <c r="B373" s="18" t="s">
        <v>10</v>
      </c>
      <c r="C373" s="18" t="s">
        <v>162</v>
      </c>
      <c r="D373" s="39"/>
      <c r="E373" s="39"/>
      <c r="F373" s="39"/>
      <c r="G373" s="39"/>
      <c r="H373" s="39"/>
      <c r="I373" s="39"/>
      <c r="J373" s="39"/>
      <c r="K373" s="39"/>
      <c r="L373" s="41">
        <v>9.2705993773276596</v>
      </c>
      <c r="M373" s="40">
        <v>3.80571481717132</v>
      </c>
      <c r="N373" s="41">
        <v>5.1413928329261704</v>
      </c>
      <c r="O373" s="41">
        <v>4.1813773186191101</v>
      </c>
      <c r="P373" s="41">
        <v>0.75703753555302</v>
      </c>
    </row>
    <row r="374" spans="2:16" ht="15" hidden="1" x14ac:dyDescent="0.25">
      <c r="B374" s="18" t="s">
        <v>10</v>
      </c>
      <c r="C374" s="18" t="s">
        <v>163</v>
      </c>
      <c r="D374" s="39"/>
      <c r="E374" s="39"/>
      <c r="F374" s="39"/>
      <c r="G374" s="39"/>
      <c r="H374" s="39"/>
      <c r="I374" s="41">
        <v>1407.5950061230401</v>
      </c>
      <c r="J374" s="41">
        <v>1442.65564940684</v>
      </c>
      <c r="K374" s="41">
        <v>917.11993155481002</v>
      </c>
      <c r="L374" s="41">
        <v>1213.20878978734</v>
      </c>
      <c r="M374" s="40">
        <v>792.859982368582</v>
      </c>
      <c r="N374" s="41">
        <v>562.15659618563905</v>
      </c>
      <c r="O374" s="41">
        <v>1249.7188698091811</v>
      </c>
      <c r="P374" s="41">
        <v>851.73005512299494</v>
      </c>
    </row>
    <row r="375" spans="2:16" ht="15" hidden="1" x14ac:dyDescent="0.25">
      <c r="B375" s="18" t="s">
        <v>10</v>
      </c>
      <c r="C375" s="18" t="s">
        <v>164</v>
      </c>
      <c r="D375" s="39"/>
      <c r="E375" s="39"/>
      <c r="F375" s="39"/>
      <c r="G375" s="41">
        <v>164634.33829719399</v>
      </c>
      <c r="H375" s="41">
        <v>228079.600609877</v>
      </c>
      <c r="I375" s="40">
        <v>159613.87647851001</v>
      </c>
      <c r="J375" s="41">
        <v>212696.60115186399</v>
      </c>
      <c r="K375" s="41">
        <v>107462.788779535</v>
      </c>
      <c r="L375" s="41">
        <v>165836.55550399399</v>
      </c>
      <c r="M375" s="40">
        <v>140953.09497116099</v>
      </c>
      <c r="N375" s="40">
        <v>111434.59490633399</v>
      </c>
      <c r="O375" s="41">
        <v>259040.9338226087</v>
      </c>
      <c r="P375" s="41">
        <v>165460.39377049805</v>
      </c>
    </row>
    <row r="376" spans="2:16" ht="15" hidden="1" x14ac:dyDescent="0.25">
      <c r="B376" s="18" t="s">
        <v>10</v>
      </c>
      <c r="C376" s="18" t="s">
        <v>165</v>
      </c>
      <c r="D376" s="39"/>
      <c r="E376" s="39"/>
      <c r="F376" s="39"/>
      <c r="G376" s="42"/>
      <c r="H376" s="42"/>
      <c r="I376" s="42"/>
      <c r="J376" s="42"/>
      <c r="K376" s="42"/>
      <c r="L376" s="42"/>
      <c r="M376" s="40">
        <v>74.162263245283</v>
      </c>
      <c r="N376" s="40">
        <v>25.520821978936102</v>
      </c>
      <c r="O376" s="42"/>
      <c r="P376" s="42"/>
    </row>
    <row r="377" spans="2:16" ht="15" hidden="1" x14ac:dyDescent="0.25">
      <c r="B377" s="18" t="s">
        <v>10</v>
      </c>
      <c r="C377" s="18" t="s">
        <v>167</v>
      </c>
      <c r="D377" s="39"/>
      <c r="E377" s="39"/>
      <c r="F377" s="39"/>
      <c r="G377" s="40">
        <v>8.6989787376997008</v>
      </c>
      <c r="H377" s="40">
        <v>13.372339854491999</v>
      </c>
      <c r="I377" s="40">
        <v>19.518910839806502</v>
      </c>
      <c r="J377" s="40">
        <v>16.876036251332899</v>
      </c>
      <c r="K377" s="40">
        <v>7.9019454421611304</v>
      </c>
      <c r="L377" s="40">
        <v>14.9309442757111</v>
      </c>
      <c r="M377" s="40">
        <v>11.0304478042298</v>
      </c>
      <c r="N377" s="40">
        <v>8.2680196195667701</v>
      </c>
      <c r="O377" s="40">
        <v>11.641559324298527</v>
      </c>
      <c r="P377" s="40">
        <v>4.607229291439574</v>
      </c>
    </row>
    <row r="378" spans="2:16" ht="15" hidden="1" x14ac:dyDescent="0.25">
      <c r="B378" s="18" t="s">
        <v>10</v>
      </c>
      <c r="C378" s="18" t="s">
        <v>168</v>
      </c>
      <c r="D378" s="39"/>
      <c r="E378" s="39"/>
      <c r="F378" s="41">
        <v>8.1554214669230802</v>
      </c>
      <c r="G378" s="42"/>
      <c r="H378" s="40">
        <v>6.4861757400734401</v>
      </c>
      <c r="I378" s="40">
        <v>6.1960624402106799</v>
      </c>
      <c r="J378" s="40">
        <v>5.8043729699371998</v>
      </c>
      <c r="K378" s="40">
        <v>2.8384602099481002</v>
      </c>
      <c r="L378" s="40">
        <v>4.0929719481609199</v>
      </c>
      <c r="M378" s="40">
        <v>3.2286265840965802</v>
      </c>
      <c r="N378" s="40">
        <v>3.6006483852838</v>
      </c>
      <c r="O378" s="40">
        <v>5.2408537119868246</v>
      </c>
      <c r="P378" s="40">
        <v>3.0041084243242788</v>
      </c>
    </row>
    <row r="379" spans="2:16" ht="15" hidden="1" x14ac:dyDescent="0.25">
      <c r="B379" s="18" t="s">
        <v>10</v>
      </c>
      <c r="C379" s="18" t="s">
        <v>169</v>
      </c>
      <c r="D379" s="39"/>
      <c r="E379" s="39"/>
      <c r="F379" s="41">
        <v>1.2214655723769201</v>
      </c>
      <c r="G379" s="40">
        <v>0.29867029462080003</v>
      </c>
      <c r="H379" s="42"/>
      <c r="I379" s="42"/>
      <c r="J379" s="42"/>
      <c r="K379" s="42"/>
      <c r="L379" s="42"/>
      <c r="M379" s="42"/>
      <c r="N379" s="42"/>
      <c r="O379" s="42"/>
      <c r="P379" s="42"/>
    </row>
    <row r="380" spans="2:16" ht="15" hidden="1" x14ac:dyDescent="0.25">
      <c r="B380" s="18" t="s">
        <v>10</v>
      </c>
      <c r="C380" s="18" t="s">
        <v>170</v>
      </c>
      <c r="D380" s="39"/>
      <c r="E380" s="39"/>
      <c r="F380" s="41">
        <v>6.11986856884615</v>
      </c>
      <c r="G380" s="42"/>
      <c r="H380" s="40">
        <v>6.4861757400734401</v>
      </c>
      <c r="I380" s="40">
        <v>6.1960624402106799</v>
      </c>
      <c r="J380" s="40">
        <v>5.8043729699371998</v>
      </c>
      <c r="K380" s="40">
        <v>2.8384602099481002</v>
      </c>
      <c r="L380" s="40">
        <v>4.0929719481609199</v>
      </c>
      <c r="M380" s="40">
        <v>3.2286265840965802</v>
      </c>
      <c r="N380" s="40">
        <v>3.6006483852838</v>
      </c>
      <c r="O380" s="40">
        <v>5.2408537119868246</v>
      </c>
      <c r="P380" s="40">
        <v>3.0041084243242788</v>
      </c>
    </row>
    <row r="381" spans="2:16" ht="15" hidden="1" x14ac:dyDescent="0.25">
      <c r="B381" s="18" t="s">
        <v>10</v>
      </c>
      <c r="C381" s="18" t="s">
        <v>171</v>
      </c>
      <c r="D381" s="39"/>
      <c r="E381" s="41">
        <v>0.64766275155119402</v>
      </c>
      <c r="F381" s="41">
        <v>0.81408732569999998</v>
      </c>
      <c r="G381" s="40">
        <v>0.51566145240000005</v>
      </c>
      <c r="H381" s="42"/>
      <c r="I381" s="42"/>
      <c r="J381" s="42"/>
      <c r="K381" s="42"/>
      <c r="L381" s="42"/>
      <c r="M381" s="42"/>
      <c r="N381" s="42"/>
      <c r="O381" s="42"/>
      <c r="P381" s="42"/>
    </row>
    <row r="382" spans="2:16" ht="15" hidden="1" x14ac:dyDescent="0.25">
      <c r="B382" s="18" t="s">
        <v>10</v>
      </c>
      <c r="C382" s="18" t="s">
        <v>172</v>
      </c>
      <c r="D382" s="41">
        <v>663.46545616198</v>
      </c>
      <c r="E382" s="41">
        <v>1336.9062798620701</v>
      </c>
      <c r="F382" s="41">
        <v>104.674480096154</v>
      </c>
      <c r="G382" s="39"/>
      <c r="H382" s="39"/>
      <c r="I382" s="39"/>
      <c r="J382" s="39"/>
      <c r="K382" s="42"/>
      <c r="L382" s="39"/>
      <c r="M382" s="42"/>
      <c r="N382" s="42"/>
      <c r="O382" s="39"/>
      <c r="P382" s="39"/>
    </row>
    <row r="383" spans="2:16" ht="15" hidden="1" x14ac:dyDescent="0.25">
      <c r="B383" s="18" t="s">
        <v>10</v>
      </c>
      <c r="C383" s="18" t="s">
        <v>173</v>
      </c>
      <c r="D383" s="39"/>
      <c r="E383" s="39"/>
      <c r="F383" s="39"/>
      <c r="G383" s="41">
        <v>73.184273946587496</v>
      </c>
      <c r="H383" s="41">
        <v>35.051416778081197</v>
      </c>
      <c r="I383" s="39"/>
      <c r="J383" s="42"/>
      <c r="K383" s="42"/>
      <c r="L383" s="42"/>
      <c r="M383" s="42"/>
      <c r="N383" s="42"/>
      <c r="O383" s="39"/>
      <c r="P383" s="39"/>
    </row>
    <row r="384" spans="2:16" ht="15" hidden="1" x14ac:dyDescent="0.25">
      <c r="B384" s="18" t="s">
        <v>10</v>
      </c>
      <c r="C384" s="18" t="s">
        <v>174</v>
      </c>
      <c r="D384" s="41">
        <v>640.71282184926895</v>
      </c>
      <c r="E384" s="41">
        <v>959.77466689655205</v>
      </c>
      <c r="F384" s="41">
        <v>606.62101500000006</v>
      </c>
      <c r="G384" s="41">
        <v>68.375050956402603</v>
      </c>
      <c r="H384" s="39"/>
      <c r="I384" s="39"/>
      <c r="J384" s="39"/>
      <c r="K384" s="39"/>
      <c r="L384" s="39"/>
      <c r="M384" s="42"/>
      <c r="N384" s="42"/>
      <c r="O384" s="39"/>
      <c r="P384" s="39"/>
    </row>
    <row r="385" spans="2:16" ht="15" hidden="1" x14ac:dyDescent="0.25">
      <c r="B385" s="18" t="s">
        <v>10</v>
      </c>
      <c r="C385" s="18" t="s">
        <v>175</v>
      </c>
      <c r="D385" s="41">
        <v>105.37021559502099</v>
      </c>
      <c r="E385" s="41">
        <v>98.964789713281405</v>
      </c>
      <c r="F385" s="39"/>
      <c r="G385" s="42"/>
      <c r="H385" s="42"/>
      <c r="I385" s="42"/>
      <c r="J385" s="42"/>
      <c r="K385" s="42"/>
      <c r="L385" s="42"/>
      <c r="M385" s="42"/>
      <c r="N385" s="42"/>
      <c r="O385" s="42"/>
      <c r="P385" s="39"/>
    </row>
    <row r="386" spans="2:16" ht="15" hidden="1" x14ac:dyDescent="0.25">
      <c r="B386" s="18" t="s">
        <v>10</v>
      </c>
      <c r="C386" s="18" t="s">
        <v>177</v>
      </c>
      <c r="D386" s="39"/>
      <c r="E386" s="39"/>
      <c r="F386" s="39"/>
      <c r="G386" s="41">
        <v>0.89083524135311598</v>
      </c>
      <c r="H386" s="40">
        <v>1.1999821032264399</v>
      </c>
      <c r="I386" s="40">
        <v>2.2920189056590199</v>
      </c>
      <c r="J386" s="40">
        <v>1.7218266491788099</v>
      </c>
      <c r="K386" s="40">
        <v>0.97085141876314995</v>
      </c>
      <c r="L386" s="40">
        <v>1.71204949171577</v>
      </c>
      <c r="M386" s="40">
        <v>1.1771542519156399</v>
      </c>
      <c r="N386" s="42"/>
      <c r="O386" s="42"/>
      <c r="P386" s="42"/>
    </row>
    <row r="387" spans="2:16" ht="15" hidden="1" x14ac:dyDescent="0.25">
      <c r="B387" s="18" t="s">
        <v>10</v>
      </c>
      <c r="C387" s="18" t="s">
        <v>179</v>
      </c>
      <c r="D387" s="39"/>
      <c r="E387" s="39"/>
      <c r="F387" s="39"/>
      <c r="G387" s="42"/>
      <c r="H387" s="42"/>
      <c r="I387" s="42"/>
      <c r="J387" s="42"/>
      <c r="K387" s="42"/>
      <c r="L387" s="42"/>
      <c r="M387" s="40">
        <v>14.8017980377358</v>
      </c>
      <c r="N387" s="42"/>
      <c r="O387" s="42"/>
      <c r="P387" s="42"/>
    </row>
    <row r="388" spans="2:16" ht="15" hidden="1" x14ac:dyDescent="0.25">
      <c r="B388" s="18" t="s">
        <v>10</v>
      </c>
      <c r="C388" s="18" t="s">
        <v>181</v>
      </c>
      <c r="D388" s="42"/>
      <c r="E388" s="42"/>
      <c r="F388" s="42"/>
      <c r="G388" s="40">
        <v>4775.6857904401804</v>
      </c>
      <c r="H388" s="40">
        <v>6188.3865402717902</v>
      </c>
      <c r="I388" s="40">
        <v>5541.8196806073902</v>
      </c>
      <c r="J388" s="40">
        <v>6346.7838496514096</v>
      </c>
      <c r="K388" s="40">
        <v>5154.0196690381899</v>
      </c>
      <c r="L388" s="40">
        <v>4891.7904448024901</v>
      </c>
      <c r="M388" s="40">
        <v>4633.2575678798903</v>
      </c>
      <c r="N388" s="40">
        <v>5084.5940291670804</v>
      </c>
      <c r="O388" s="40">
        <v>6739.8086745507244</v>
      </c>
      <c r="P388" s="40">
        <v>4771.844975810277</v>
      </c>
    </row>
    <row r="389" spans="2:16" ht="15" hidden="1" x14ac:dyDescent="0.25">
      <c r="B389" s="18" t="s">
        <v>10</v>
      </c>
      <c r="C389" s="18" t="s">
        <v>182</v>
      </c>
      <c r="D389" s="42"/>
      <c r="E389" s="42"/>
      <c r="F389" s="42"/>
      <c r="G389" s="40">
        <v>27848.169324904</v>
      </c>
      <c r="H389" s="40">
        <v>56620.937341730198</v>
      </c>
      <c r="I389" s="40">
        <v>33547.721309154796</v>
      </c>
      <c r="J389" s="40">
        <v>44530.031621703602</v>
      </c>
      <c r="K389" s="40">
        <v>24823.511410868301</v>
      </c>
      <c r="L389" s="40">
        <v>34359.509400794697</v>
      </c>
      <c r="M389" s="40">
        <v>30117.7945298702</v>
      </c>
      <c r="N389" s="40">
        <v>27194.872090892801</v>
      </c>
      <c r="O389" s="40">
        <v>56058.208185507254</v>
      </c>
      <c r="P389" s="40">
        <v>34688.3913258498</v>
      </c>
    </row>
    <row r="390" spans="2:16" ht="15" hidden="1" x14ac:dyDescent="0.25">
      <c r="B390" s="18" t="s">
        <v>10</v>
      </c>
      <c r="C390" s="18" t="s">
        <v>183</v>
      </c>
      <c r="D390" s="42"/>
      <c r="E390" s="42"/>
      <c r="F390" s="42"/>
      <c r="G390" s="42"/>
      <c r="H390" s="42"/>
      <c r="I390" s="42"/>
      <c r="J390" s="42"/>
      <c r="K390" s="42"/>
      <c r="L390" s="42"/>
      <c r="M390" s="40">
        <v>48.905053132075501</v>
      </c>
      <c r="N390" s="40">
        <v>81.712291690174595</v>
      </c>
      <c r="O390" s="42"/>
      <c r="P390" s="42"/>
    </row>
    <row r="391" spans="2:16" ht="15" hidden="1" x14ac:dyDescent="0.25">
      <c r="B391" s="18" t="s">
        <v>10</v>
      </c>
      <c r="C391" s="18" t="s">
        <v>184</v>
      </c>
      <c r="D391" s="39"/>
      <c r="E391" s="39"/>
      <c r="F391" s="39"/>
      <c r="G391" s="41">
        <v>294.54564781002199</v>
      </c>
      <c r="H391" s="41">
        <v>777.39184619339005</v>
      </c>
      <c r="I391" s="40">
        <v>682.64991715092697</v>
      </c>
      <c r="J391" s="40">
        <v>534.19278648988097</v>
      </c>
      <c r="K391" s="40">
        <v>248.961142286577</v>
      </c>
      <c r="L391" s="40">
        <v>490.36771030946102</v>
      </c>
      <c r="M391" s="40">
        <v>388.30172528081499</v>
      </c>
      <c r="N391" s="40">
        <v>392.97217339609</v>
      </c>
      <c r="O391" s="40">
        <v>522.51789848110081</v>
      </c>
      <c r="P391" s="41">
        <v>299.17224842746532</v>
      </c>
    </row>
    <row r="392" spans="2:16" ht="15" x14ac:dyDescent="0.25">
      <c r="B392" s="18" t="s">
        <v>10</v>
      </c>
      <c r="C392" s="18" t="s">
        <v>185</v>
      </c>
      <c r="D392" s="41">
        <v>151959.432481992</v>
      </c>
      <c r="E392" s="41">
        <v>257287.85339542999</v>
      </c>
      <c r="F392" s="41">
        <v>206632.17881522299</v>
      </c>
      <c r="G392" s="41">
        <v>109169.187389069</v>
      </c>
      <c r="H392" s="53">
        <v>258878.177182632</v>
      </c>
      <c r="I392" s="40">
        <v>167541.77306085901</v>
      </c>
      <c r="J392" s="40">
        <v>242939.85522885699</v>
      </c>
      <c r="K392" s="40">
        <v>122077.117537646</v>
      </c>
      <c r="L392" s="40">
        <v>171256.36793679799</v>
      </c>
      <c r="M392" s="40">
        <v>147794.29916139401</v>
      </c>
      <c r="N392" s="40">
        <v>118815.42688159599</v>
      </c>
      <c r="O392" s="40">
        <v>272660.88218434784</v>
      </c>
      <c r="P392" s="40">
        <v>167533.81879399208</v>
      </c>
    </row>
    <row r="393" spans="2:16" ht="15" hidden="1" x14ac:dyDescent="0.25">
      <c r="B393" s="18" t="s">
        <v>10</v>
      </c>
      <c r="C393" s="18" t="s">
        <v>19</v>
      </c>
      <c r="D393" s="39"/>
      <c r="E393" s="39"/>
      <c r="F393" s="39"/>
      <c r="G393" s="39"/>
      <c r="H393" s="39"/>
      <c r="I393" s="40">
        <v>10045.0143151844</v>
      </c>
      <c r="J393" s="40">
        <v>8581.5705921563203</v>
      </c>
      <c r="K393" s="40">
        <v>3936.5490498955201</v>
      </c>
      <c r="L393" s="40">
        <v>7120.23959035398</v>
      </c>
      <c r="M393" s="40">
        <v>5893.6603817192699</v>
      </c>
      <c r="N393" s="40">
        <v>6041.7098876394703</v>
      </c>
      <c r="O393" s="40">
        <v>7530.1311928977184</v>
      </c>
      <c r="P393" s="40">
        <v>4757.7501525561511</v>
      </c>
    </row>
    <row r="394" spans="2:16" ht="15" x14ac:dyDescent="0.25">
      <c r="B394" s="22"/>
      <c r="C394" s="22"/>
      <c r="D394" s="22"/>
      <c r="E394" s="22"/>
      <c r="F394" s="22"/>
      <c r="G394" s="22"/>
      <c r="H394" s="22"/>
      <c r="I394" s="22"/>
      <c r="J394" s="22"/>
      <c r="K394" s="22"/>
      <c r="L394" s="22"/>
      <c r="M394" s="22"/>
      <c r="N394" s="22"/>
      <c r="O394" s="22"/>
      <c r="P394" s="22"/>
    </row>
    <row r="395" spans="2:16" x14ac:dyDescent="0.2">
      <c r="B395" s="2"/>
      <c r="C395" s="23" t="s">
        <v>20</v>
      </c>
      <c r="D395" s="24">
        <v>1990</v>
      </c>
      <c r="E395" s="24">
        <v>1995</v>
      </c>
      <c r="F395" s="24">
        <v>2000</v>
      </c>
      <c r="G395" s="24">
        <v>2005</v>
      </c>
      <c r="H395" s="48">
        <v>2010</v>
      </c>
      <c r="I395" s="24">
        <v>2015</v>
      </c>
      <c r="J395" s="24">
        <v>2016</v>
      </c>
      <c r="K395" s="24">
        <v>2017</v>
      </c>
      <c r="L395" s="24">
        <v>2018</v>
      </c>
      <c r="M395" s="24">
        <v>2019</v>
      </c>
      <c r="N395" s="24">
        <v>2020</v>
      </c>
      <c r="O395" s="24">
        <v>2021</v>
      </c>
      <c r="P395" s="24">
        <v>2022</v>
      </c>
    </row>
    <row r="396" spans="2:16" x14ac:dyDescent="0.2">
      <c r="C396" s="25" t="s">
        <v>27</v>
      </c>
      <c r="D396" s="19">
        <f>IF((SUBTOTAL(9,D134:D261))&gt;100,ROUND((SUBTOTAL(9,D134:D261)),0),IF((SUBTOTAL(9,D134:D261))&gt;1,ROUND((SUBTOTAL(9,D134:D261)),1),IF((SUBTOTAL(9,D134:D261))&gt;0,ROUND((SUBTOTAL(9,D134:D261)),2),NA())))</f>
        <v>2389034</v>
      </c>
      <c r="E396" s="19">
        <f t="shared" ref="E396:P396" si="0">IF((SUBTOTAL(9,E134:E261))&gt;100,ROUND((SUBTOTAL(9,E134:E261)),0),IF((SUBTOTAL(9,E134:E261))&gt;1,ROUND((SUBTOTAL(9,E134:E261)),1),IF((SUBTOTAL(9,E134:E261))&gt;0,ROUND((SUBTOTAL(9,E134:E261)),2),NA())))</f>
        <v>2263604</v>
      </c>
      <c r="F396" s="19">
        <f t="shared" si="0"/>
        <v>1251060</v>
      </c>
      <c r="G396" s="19">
        <f t="shared" si="0"/>
        <v>1336253</v>
      </c>
      <c r="H396" s="49">
        <f t="shared" si="0"/>
        <v>1293153</v>
      </c>
      <c r="I396" s="19">
        <f t="shared" si="0"/>
        <v>1170507</v>
      </c>
      <c r="J396" s="19">
        <f t="shared" si="0"/>
        <v>1145883</v>
      </c>
      <c r="K396" s="19">
        <f t="shared" si="0"/>
        <v>955012</v>
      </c>
      <c r="L396" s="19">
        <f t="shared" si="0"/>
        <v>900419</v>
      </c>
      <c r="M396" s="19">
        <f t="shared" si="0"/>
        <v>1017111</v>
      </c>
      <c r="N396" s="19">
        <f t="shared" si="0"/>
        <v>740825</v>
      </c>
      <c r="O396" s="19">
        <f t="shared" si="0"/>
        <v>935740</v>
      </c>
      <c r="P396" s="19">
        <f t="shared" si="0"/>
        <v>716374</v>
      </c>
    </row>
    <row r="397" spans="2:16" x14ac:dyDescent="0.2">
      <c r="B397" s="5"/>
      <c r="C397" s="26" t="s">
        <v>28</v>
      </c>
      <c r="D397" s="19">
        <f>IF((SUBTOTAL(9,D4:D134))&gt;100,ROUND((SUBTOTAL(9,D4:D134)),0),IF((SUBTOTAL(9,D4:D134))&gt;10,ROUND((SUBTOTAL(9,D4:D134)),1),IF((SUBTOTAL(9,D4:D134))&gt;0,ROUND((SUBTOTAL(9,D4:D134)),2),NA())))</f>
        <v>419342</v>
      </c>
      <c r="E397" s="19">
        <f t="shared" ref="E397:P397" si="1">IF((SUBTOTAL(9,E4:E134))&gt;100,ROUND((SUBTOTAL(9,E4:E134)),0),IF((SUBTOTAL(9,E4:E134))&gt;10,ROUND((SUBTOTAL(9,E4:E134)),1),IF((SUBTOTAL(9,E4:E134))&gt;0,ROUND((SUBTOTAL(9,E4:E134)),2),NA())))</f>
        <v>596925</v>
      </c>
      <c r="F397" s="19">
        <f t="shared" si="1"/>
        <v>313666</v>
      </c>
      <c r="G397" s="19">
        <f t="shared" si="1"/>
        <v>177136</v>
      </c>
      <c r="H397" s="49">
        <f t="shared" si="1"/>
        <v>195757</v>
      </c>
      <c r="I397" s="19">
        <f t="shared" si="1"/>
        <v>191068</v>
      </c>
      <c r="J397" s="19">
        <f t="shared" si="1"/>
        <v>244349</v>
      </c>
      <c r="K397" s="19">
        <f t="shared" si="1"/>
        <v>172341</v>
      </c>
      <c r="L397" s="19">
        <f t="shared" si="1"/>
        <v>138032</v>
      </c>
      <c r="M397" s="19">
        <f t="shared" si="1"/>
        <v>217708</v>
      </c>
      <c r="N397" s="19">
        <f t="shared" si="1"/>
        <v>212649</v>
      </c>
      <c r="O397" s="19">
        <f t="shared" si="1"/>
        <v>130487</v>
      </c>
      <c r="P397" s="19">
        <f t="shared" si="1"/>
        <v>93354</v>
      </c>
    </row>
    <row r="398" spans="2:16" x14ac:dyDescent="0.2">
      <c r="C398" s="27" t="s">
        <v>29</v>
      </c>
      <c r="D398" s="19">
        <f>IF((SUBTOTAL(9,D262:D393))&gt;100,ROUND((SUBTOTAL(9,D262:D393)),0),IF((SUBTOTAL(9,D262:D393))&gt;1,ROUND((SUBTOTAL(9,D262:D393)),1),IF((SUBTOTAL(9,D262:D393))&gt;0,ROUND((SUBTOTAL(9,D262:D393)),2),NA())))</f>
        <v>151959</v>
      </c>
      <c r="E398" s="19">
        <f t="shared" ref="E398:P398" si="2">IF((SUBTOTAL(9,E262:E393))&gt;100,ROUND((SUBTOTAL(9,E262:E393)),0),IF((SUBTOTAL(9,E262:E393))&gt;1,ROUND((SUBTOTAL(9,E262:E393)),1),IF((SUBTOTAL(9,E262:E393))&gt;0,ROUND((SUBTOTAL(9,E262:E393)),2),NA())))</f>
        <v>257288</v>
      </c>
      <c r="F398" s="19">
        <f t="shared" si="2"/>
        <v>206632</v>
      </c>
      <c r="G398" s="19">
        <f t="shared" si="2"/>
        <v>109169</v>
      </c>
      <c r="H398" s="49">
        <f t="shared" si="2"/>
        <v>258878</v>
      </c>
      <c r="I398" s="19">
        <f t="shared" si="2"/>
        <v>167542</v>
      </c>
      <c r="J398" s="19">
        <f t="shared" si="2"/>
        <v>242940</v>
      </c>
      <c r="K398" s="19">
        <f t="shared" si="2"/>
        <v>122077</v>
      </c>
      <c r="L398" s="19">
        <f t="shared" si="2"/>
        <v>171256</v>
      </c>
      <c r="M398" s="19">
        <f t="shared" si="2"/>
        <v>147794</v>
      </c>
      <c r="N398" s="19">
        <f t="shared" si="2"/>
        <v>118815</v>
      </c>
      <c r="O398" s="19">
        <f t="shared" si="2"/>
        <v>272661</v>
      </c>
      <c r="P398" s="19">
        <f t="shared" si="2"/>
        <v>167534</v>
      </c>
    </row>
    <row r="399" spans="2:16" s="2" customFormat="1" x14ac:dyDescent="0.2">
      <c r="B399" s="1"/>
      <c r="C399" s="28" t="s">
        <v>21</v>
      </c>
      <c r="D399" s="29">
        <f t="shared" ref="D399:P399" si="3">IF((SUBTOTAL(9,D4:D393)/1000)&gt;10,ROUND((SUBTOTAL(9,D4:D393)/1000),0),IF((SUBTOTAL(9,D4:D393)/1000)&gt;1,ROUND((SUBTOTAL(9,D4:D393)/1000),1),IF((SUBTOTAL(9,D4:D393)/1000)&gt;0.1,ROUND((SUBTOTAL(9,D4:D393)/1000),2),IF((SUBTOTAL(9,D4:D393)/1000)&gt;0,ROUND((SUBTOTAL(9,D4:D393)/1000),3),""))))</f>
        <v>2960</v>
      </c>
      <c r="E399" s="29">
        <f t="shared" si="3"/>
        <v>3118</v>
      </c>
      <c r="F399" s="29">
        <f t="shared" si="3"/>
        <v>1771</v>
      </c>
      <c r="G399" s="29">
        <f t="shared" si="3"/>
        <v>1623</v>
      </c>
      <c r="H399" s="50">
        <f t="shared" si="3"/>
        <v>1748</v>
      </c>
      <c r="I399" s="30">
        <f t="shared" si="3"/>
        <v>1529</v>
      </c>
      <c r="J399" s="30">
        <f t="shared" si="3"/>
        <v>1633</v>
      </c>
      <c r="K399" s="30">
        <f t="shared" si="3"/>
        <v>1249</v>
      </c>
      <c r="L399" s="30">
        <f t="shared" si="3"/>
        <v>1210</v>
      </c>
      <c r="M399" s="30">
        <f t="shared" si="3"/>
        <v>1383</v>
      </c>
      <c r="N399" s="30">
        <f t="shared" si="3"/>
        <v>1072</v>
      </c>
      <c r="O399" s="30">
        <f t="shared" si="3"/>
        <v>1339</v>
      </c>
      <c r="P399" s="30">
        <f t="shared" si="3"/>
        <v>977</v>
      </c>
    </row>
    <row r="400" spans="2:16" x14ac:dyDescent="0.2">
      <c r="C400" s="31"/>
      <c r="D400" s="5"/>
      <c r="E400" s="5"/>
      <c r="F400" s="5"/>
      <c r="G400" s="5"/>
      <c r="H400" s="5"/>
      <c r="I400" s="5"/>
      <c r="J400" s="5"/>
      <c r="K400" s="5"/>
      <c r="L400" s="5"/>
      <c r="M400" s="5"/>
      <c r="N400" s="5"/>
      <c r="O400" s="5"/>
      <c r="P400" s="5"/>
    </row>
    <row r="401" spans="2:36" ht="14.25" x14ac:dyDescent="0.2">
      <c r="C401" s="32" t="s">
        <v>186</v>
      </c>
      <c r="D401" s="24">
        <v>1990</v>
      </c>
      <c r="E401" s="24">
        <v>1995</v>
      </c>
      <c r="F401" s="24">
        <v>2000</v>
      </c>
      <c r="G401" s="24">
        <v>2005</v>
      </c>
      <c r="H401" s="48">
        <v>2010</v>
      </c>
      <c r="I401" s="24">
        <v>2015</v>
      </c>
      <c r="J401" s="24">
        <v>2016</v>
      </c>
      <c r="K401" s="24">
        <v>2017</v>
      </c>
      <c r="L401" s="24">
        <v>2018</v>
      </c>
      <c r="M401" s="24">
        <v>2019</v>
      </c>
      <c r="N401" s="24">
        <v>2020</v>
      </c>
      <c r="O401" s="24">
        <v>2021</v>
      </c>
      <c r="P401" s="24">
        <v>2022</v>
      </c>
    </row>
    <row r="402" spans="2:36" x14ac:dyDescent="0.2">
      <c r="C402" s="25" t="s">
        <v>24</v>
      </c>
      <c r="D402" s="33">
        <v>58545</v>
      </c>
      <c r="E402" s="33">
        <v>88135</v>
      </c>
      <c r="F402" s="33">
        <v>79730</v>
      </c>
      <c r="G402" s="33">
        <v>61886</v>
      </c>
      <c r="H402" s="51">
        <v>71901</v>
      </c>
      <c r="I402" s="34">
        <v>60504</v>
      </c>
      <c r="J402" s="33">
        <v>72432</v>
      </c>
      <c r="K402" s="33">
        <v>57504.902400000006</v>
      </c>
      <c r="L402" s="33">
        <v>61573.996800000008</v>
      </c>
      <c r="M402" s="33">
        <v>61753.968000000008</v>
      </c>
      <c r="N402" s="33">
        <v>59110</v>
      </c>
      <c r="O402" s="33">
        <v>70327</v>
      </c>
      <c r="P402" s="33">
        <v>53252.753236703989</v>
      </c>
      <c r="R402" s="17"/>
      <c r="S402" s="17"/>
      <c r="T402" s="17"/>
      <c r="U402" s="17"/>
      <c r="V402" s="17"/>
      <c r="W402" s="17"/>
      <c r="X402" s="17"/>
      <c r="Y402" s="17"/>
      <c r="Z402" s="16"/>
      <c r="AA402" s="16"/>
      <c r="AB402" s="16"/>
      <c r="AC402" s="16"/>
      <c r="AD402" s="16"/>
      <c r="AE402" s="16"/>
      <c r="AF402" s="16"/>
      <c r="AG402" s="16"/>
      <c r="AH402" s="16"/>
      <c r="AI402" s="16"/>
      <c r="AJ402" s="16"/>
    </row>
    <row r="403" spans="2:36" x14ac:dyDescent="0.2">
      <c r="C403" s="26" t="s">
        <v>25</v>
      </c>
      <c r="D403" s="33">
        <v>5957</v>
      </c>
      <c r="E403" s="33">
        <v>10705</v>
      </c>
      <c r="F403" s="33">
        <v>10041</v>
      </c>
      <c r="G403" s="33">
        <v>4620</v>
      </c>
      <c r="H403" s="51">
        <v>6622</v>
      </c>
      <c r="I403" s="35">
        <v>6676</v>
      </c>
      <c r="J403" s="33">
        <v>7914.178656</v>
      </c>
      <c r="K403" s="33">
        <v>4920.6528000000008</v>
      </c>
      <c r="L403" s="33">
        <v>7112.9664000000012</v>
      </c>
      <c r="M403" s="33">
        <v>6838.387200000001</v>
      </c>
      <c r="N403" s="33">
        <v>7923</v>
      </c>
      <c r="O403" s="33">
        <v>8803</v>
      </c>
      <c r="P403" s="33">
        <v>5032.4414371487992</v>
      </c>
      <c r="R403" s="17"/>
      <c r="S403" s="17"/>
      <c r="T403" s="17"/>
      <c r="U403" s="17"/>
      <c r="V403" s="17"/>
      <c r="W403" s="17"/>
      <c r="X403" s="17"/>
      <c r="Y403" s="17"/>
      <c r="Z403" s="16"/>
      <c r="AA403" s="16"/>
      <c r="AB403" s="16"/>
      <c r="AC403" s="16"/>
      <c r="AD403" s="16"/>
      <c r="AE403" s="16"/>
      <c r="AF403" s="16"/>
      <c r="AG403" s="16"/>
      <c r="AH403" s="16"/>
      <c r="AI403" s="16"/>
      <c r="AJ403" s="16"/>
    </row>
    <row r="404" spans="2:36" x14ac:dyDescent="0.2">
      <c r="C404" s="27" t="s">
        <v>26</v>
      </c>
      <c r="D404" s="33">
        <v>3023</v>
      </c>
      <c r="E404" s="33">
        <v>5443</v>
      </c>
      <c r="F404" s="33">
        <v>6049</v>
      </c>
      <c r="G404" s="33">
        <v>3594</v>
      </c>
      <c r="H404" s="51">
        <v>4080</v>
      </c>
      <c r="I404" s="35">
        <v>3615</v>
      </c>
      <c r="J404" s="33">
        <v>4536</v>
      </c>
      <c r="K404" s="33">
        <v>2972.4192000000003</v>
      </c>
      <c r="L404" s="33">
        <v>2975.7024000000006</v>
      </c>
      <c r="M404" s="33">
        <v>2721.2544000000003</v>
      </c>
      <c r="N404" s="33">
        <v>3231</v>
      </c>
      <c r="O404" s="33">
        <v>4608</v>
      </c>
      <c r="P404" s="33">
        <v>3083.616</v>
      </c>
      <c r="R404" s="17"/>
      <c r="S404" s="17"/>
      <c r="T404" s="17"/>
      <c r="U404" s="17"/>
      <c r="V404" s="17"/>
      <c r="W404" s="17"/>
      <c r="X404" s="17"/>
      <c r="Y404" s="17"/>
      <c r="Z404" s="16"/>
      <c r="AA404" s="16"/>
      <c r="AB404" s="16"/>
      <c r="AC404" s="16"/>
      <c r="AD404" s="16"/>
      <c r="AE404" s="16"/>
      <c r="AF404" s="16"/>
      <c r="AG404" s="16"/>
      <c r="AH404" s="16"/>
      <c r="AI404" s="16"/>
      <c r="AJ404" s="16"/>
    </row>
    <row r="405" spans="2:36" x14ac:dyDescent="0.2">
      <c r="C405" s="28" t="s">
        <v>34</v>
      </c>
      <c r="D405" s="29">
        <f>SUM(D402:D404)</f>
        <v>67525</v>
      </c>
      <c r="E405" s="29">
        <f t="shared" ref="E405:N405" si="4">SUM(E402:E404)</f>
        <v>104283</v>
      </c>
      <c r="F405" s="29">
        <f t="shared" si="4"/>
        <v>95820</v>
      </c>
      <c r="G405" s="29">
        <f t="shared" si="4"/>
        <v>70100</v>
      </c>
      <c r="H405" s="50">
        <f t="shared" si="4"/>
        <v>82603</v>
      </c>
      <c r="I405" s="30">
        <f t="shared" si="4"/>
        <v>70795</v>
      </c>
      <c r="J405" s="30">
        <f t="shared" si="4"/>
        <v>84882.178656000004</v>
      </c>
      <c r="K405" s="30">
        <f t="shared" si="4"/>
        <v>65397.974400000006</v>
      </c>
      <c r="L405" s="30">
        <f t="shared" si="4"/>
        <v>71662.665600000008</v>
      </c>
      <c r="M405" s="30">
        <f t="shared" si="4"/>
        <v>71313.609600000011</v>
      </c>
      <c r="N405" s="29">
        <f t="shared" si="4"/>
        <v>70264</v>
      </c>
      <c r="O405" s="29">
        <f t="shared" ref="O405" si="5">SUM(O402:O404)</f>
        <v>83738</v>
      </c>
      <c r="P405" s="29">
        <f>SUM(P402:P404)</f>
        <v>61368.810673852793</v>
      </c>
      <c r="R405" s="17"/>
      <c r="S405" s="17"/>
      <c r="T405" s="17"/>
      <c r="U405" s="17"/>
      <c r="V405" s="17"/>
      <c r="W405" s="17"/>
      <c r="X405" s="17"/>
      <c r="Y405" s="17"/>
      <c r="Z405" s="16"/>
      <c r="AA405" s="16"/>
      <c r="AB405" s="16"/>
      <c r="AC405" s="16"/>
      <c r="AD405" s="16"/>
      <c r="AE405" s="16"/>
      <c r="AF405" s="16"/>
      <c r="AG405" s="16"/>
      <c r="AH405" s="16"/>
      <c r="AI405" s="16"/>
      <c r="AJ405" s="16"/>
    </row>
    <row r="406" spans="2:36" x14ac:dyDescent="0.2">
      <c r="C406" s="31"/>
      <c r="D406" s="5"/>
      <c r="E406" s="5"/>
      <c r="F406" s="5"/>
      <c r="G406" s="5"/>
      <c r="H406" s="5"/>
      <c r="I406" s="5"/>
      <c r="J406" s="5"/>
      <c r="K406" s="5"/>
      <c r="L406" s="5"/>
      <c r="M406" s="5"/>
      <c r="N406" s="5"/>
      <c r="O406" s="5"/>
      <c r="P406" s="5"/>
    </row>
    <row r="407" spans="2:36" x14ac:dyDescent="0.2">
      <c r="B407" s="9"/>
      <c r="C407" s="32" t="s">
        <v>33</v>
      </c>
      <c r="D407" s="24">
        <v>1990</v>
      </c>
      <c r="E407" s="24">
        <v>1995</v>
      </c>
      <c r="F407" s="24">
        <v>2000</v>
      </c>
      <c r="G407" s="24">
        <v>2005</v>
      </c>
      <c r="H407" s="48">
        <v>2010</v>
      </c>
      <c r="I407" s="24">
        <v>2015</v>
      </c>
      <c r="J407" s="24">
        <v>2016</v>
      </c>
      <c r="K407" s="24">
        <v>2017</v>
      </c>
      <c r="L407" s="24">
        <v>2018</v>
      </c>
      <c r="M407" s="24">
        <v>2019</v>
      </c>
      <c r="N407" s="24">
        <v>2020</v>
      </c>
      <c r="O407" s="24">
        <v>2021</v>
      </c>
      <c r="P407" s="24">
        <v>2022</v>
      </c>
    </row>
    <row r="408" spans="2:36" x14ac:dyDescent="0.2">
      <c r="C408" s="25" t="s">
        <v>30</v>
      </c>
      <c r="D408" s="36">
        <f>IFERROR((D396/(D402*1000000))*1000,NA())</f>
        <v>4.0806798189426938E-2</v>
      </c>
      <c r="E408" s="36">
        <f t="shared" ref="E408:N408" si="6">IFERROR((E396/(E402*1000000))*1000,NA())</f>
        <v>2.5683372099619902E-2</v>
      </c>
      <c r="F408" s="36">
        <f t="shared" si="6"/>
        <v>1.5691207826414148E-2</v>
      </c>
      <c r="G408" s="36">
        <f t="shared" si="6"/>
        <v>2.1592169472901785E-2</v>
      </c>
      <c r="H408" s="52">
        <f t="shared" si="6"/>
        <v>1.7985187966787667E-2</v>
      </c>
      <c r="I408" s="37">
        <f t="shared" si="6"/>
        <v>1.9345944069813565E-2</v>
      </c>
      <c r="J408" s="37">
        <f t="shared" ref="J408:L408" si="7">IFERROR((J396/(J402*1000000))*1000,NA())</f>
        <v>1.5820120941020543E-2</v>
      </c>
      <c r="K408" s="37">
        <f t="shared" si="7"/>
        <v>1.660748840780573E-2</v>
      </c>
      <c r="L408" s="37">
        <f t="shared" si="7"/>
        <v>1.4623364517406152E-2</v>
      </c>
      <c r="M408" s="37">
        <f>IFERROR((M396/(M402*1000000))*1000,NA())</f>
        <v>1.6470374826764167E-2</v>
      </c>
      <c r="N408" s="36">
        <f t="shared" si="6"/>
        <v>1.2532989341904924E-2</v>
      </c>
      <c r="O408" s="36">
        <f t="shared" ref="O408" si="8">IFERROR((O396/(O402*1000000))*1000,NA())</f>
        <v>1.3305558320417479E-2</v>
      </c>
      <c r="P408" s="36">
        <f>IFERROR((P396/(P402*1000000))*1000,NA())</f>
        <v>1.3452337324528144E-2</v>
      </c>
      <c r="R408" s="15"/>
      <c r="T408" s="14"/>
      <c r="U408" s="13"/>
    </row>
    <row r="409" spans="2:36" x14ac:dyDescent="0.2">
      <c r="C409" s="26" t="s">
        <v>31</v>
      </c>
      <c r="D409" s="36">
        <f t="shared" ref="D409:P410" si="9">IFERROR((D397/(D403*1000000))*1000,NA())</f>
        <v>7.0394829612220905E-2</v>
      </c>
      <c r="E409" s="36">
        <f t="shared" si="9"/>
        <v>5.5761326482951887E-2</v>
      </c>
      <c r="F409" s="36">
        <f t="shared" si="9"/>
        <v>3.1238522059555823E-2</v>
      </c>
      <c r="G409" s="36">
        <f t="shared" si="9"/>
        <v>3.8341125541125544E-2</v>
      </c>
      <c r="H409" s="52">
        <f t="shared" si="9"/>
        <v>2.9561612805798852E-2</v>
      </c>
      <c r="I409" s="38">
        <f t="shared" si="9"/>
        <v>2.8620131815458361E-2</v>
      </c>
      <c r="J409" s="38">
        <f t="shared" ref="J409:M409" si="10">IFERROR((J397/(J403*1000000))*1000,NA())</f>
        <v>3.0874840033431768E-2</v>
      </c>
      <c r="K409" s="38">
        <f t="shared" si="10"/>
        <v>3.5024011448237101E-2</v>
      </c>
      <c r="L409" s="38">
        <f t="shared" si="10"/>
        <v>1.9405687056247022E-2</v>
      </c>
      <c r="M409" s="38">
        <f t="shared" si="10"/>
        <v>3.1836161602548624E-2</v>
      </c>
      <c r="N409" s="36">
        <f t="shared" si="9"/>
        <v>2.683945475198788E-2</v>
      </c>
      <c r="O409" s="36">
        <f t="shared" ref="O409" si="11">IFERROR((O397/(O403*1000000))*1000,NA())</f>
        <v>1.482301488129047E-2</v>
      </c>
      <c r="P409" s="36">
        <f t="shared" si="9"/>
        <v>1.8550439417113426E-2</v>
      </c>
      <c r="R409" s="15"/>
      <c r="S409" s="12"/>
      <c r="T409" s="14"/>
      <c r="U409" s="13"/>
    </row>
    <row r="410" spans="2:36" x14ac:dyDescent="0.2">
      <c r="C410" s="27" t="s">
        <v>32</v>
      </c>
      <c r="D410" s="36">
        <f t="shared" si="9"/>
        <v>5.0267614952034405E-2</v>
      </c>
      <c r="E410" s="36">
        <f t="shared" si="9"/>
        <v>4.7269520485026639E-2</v>
      </c>
      <c r="F410" s="36">
        <f t="shared" si="9"/>
        <v>3.4159695817490496E-2</v>
      </c>
      <c r="G410" s="36">
        <f t="shared" si="9"/>
        <v>3.0375347801892043E-2</v>
      </c>
      <c r="H410" s="52">
        <f t="shared" si="9"/>
        <v>6.345049019607843E-2</v>
      </c>
      <c r="I410" s="38">
        <f t="shared" si="9"/>
        <v>4.63463347164592E-2</v>
      </c>
      <c r="J410" s="38">
        <f t="shared" ref="J410:M410" si="12">IFERROR((J398/(J404*1000000))*1000,NA())</f>
        <v>5.3558201058201055E-2</v>
      </c>
      <c r="K410" s="38">
        <f t="shared" si="12"/>
        <v>4.1069913691850722E-2</v>
      </c>
      <c r="L410" s="38">
        <f t="shared" si="12"/>
        <v>5.7551454070138182E-2</v>
      </c>
      <c r="M410" s="38">
        <f t="shared" si="12"/>
        <v>5.4310982464557511E-2</v>
      </c>
      <c r="N410" s="36">
        <f t="shared" si="9"/>
        <v>3.6773444753946144E-2</v>
      </c>
      <c r="O410" s="36">
        <f t="shared" ref="O410" si="13">IFERROR((O398/(O404*1000000))*1000,NA())</f>
        <v>5.9171223958333331E-2</v>
      </c>
      <c r="P410" s="36">
        <f t="shared" si="9"/>
        <v>5.433037057791891E-2</v>
      </c>
      <c r="R410" s="15"/>
      <c r="S410" s="12"/>
      <c r="T410" s="14"/>
      <c r="U410" s="13"/>
    </row>
    <row r="411" spans="2:36" s="9" customFormat="1" x14ac:dyDescent="0.2">
      <c r="B411" s="1"/>
      <c r="C411" s="1"/>
      <c r="D411" s="1"/>
      <c r="E411" s="1"/>
      <c r="F411" s="1"/>
      <c r="G411" s="1"/>
      <c r="H411" s="1"/>
      <c r="I411" s="1"/>
      <c r="J411" s="1"/>
      <c r="K411" s="1"/>
      <c r="L411" s="1"/>
      <c r="M411" s="1"/>
      <c r="N411" s="1"/>
      <c r="O411" s="1"/>
      <c r="P411" s="1"/>
    </row>
    <row r="412" spans="2:36" x14ac:dyDescent="0.2">
      <c r="R412" s="11"/>
    </row>
    <row r="413" spans="2:36" x14ac:dyDescent="0.2">
      <c r="R413" s="11"/>
    </row>
    <row r="418" spans="4:9" x14ac:dyDescent="0.2">
      <c r="D418" s="1" t="str" cm="1">
        <f t="array" aca="1" ref="D418" ca="1">"Stof: "&amp;PROPER(INDEX(C:C,MIN(IF(SUBTOTAL(3,OFFSET(C15,ROW(C4:C378)-ROW(C15),0)),ROW(C4:P378)))))</f>
        <v>Stof: Zinkverbind. Als Zn</v>
      </c>
    </row>
    <row r="419" spans="4:9" x14ac:dyDescent="0.2">
      <c r="I419" s="1">
        <v>0</v>
      </c>
    </row>
    <row r="435" spans="3:3" x14ac:dyDescent="0.2">
      <c r="C435" s="55" t="s">
        <v>187</v>
      </c>
    </row>
    <row r="436" spans="3:3" x14ac:dyDescent="0.2">
      <c r="C436" s="4" t="s">
        <v>6</v>
      </c>
    </row>
  </sheetData>
  <autoFilter ref="B3:P393" xr:uid="{00000000-0001-0000-0000-000000000000}">
    <filterColumn colId="1">
      <filters>
        <filter val="ZINKVERBIND. ALS ZN"/>
      </filters>
    </filterColumn>
    <sortState xmlns:xlrd2="http://schemas.microsoft.com/office/spreadsheetml/2017/richdata2" ref="B10:P269">
      <sortCondition ref="C3:C393"/>
    </sortState>
  </autoFilter>
  <sortState xmlns:xlrd2="http://schemas.microsoft.com/office/spreadsheetml/2017/richdata2" ref="B4:P378">
    <sortCondition ref="B378"/>
  </sortState>
  <mergeCells count="1">
    <mergeCell ref="B1:P1"/>
  </mergeCells>
  <phoneticPr fontId="0" type="noConversion"/>
  <hyperlinks>
    <hyperlink ref="C436" r:id="rId1" xr:uid="{00000000-0004-0000-0000-000000000000}"/>
  </hyperlinks>
  <pageMargins left="0.75" right="0.75" top="1" bottom="1" header="0.5" footer="0.5"/>
  <pageSetup paperSize="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78ED2-3172-4573-9FD4-18270F8A56CD}">
  <dimension ref="A1:F5"/>
  <sheetViews>
    <sheetView workbookViewId="0">
      <selection activeCell="A2" sqref="A2"/>
    </sheetView>
  </sheetViews>
  <sheetFormatPr defaultRowHeight="12.75" x14ac:dyDescent="0.2"/>
  <sheetData>
    <row r="1" spans="1:6" x14ac:dyDescent="0.2">
      <c r="A1" s="10" t="s">
        <v>22</v>
      </c>
      <c r="E1" s="10"/>
      <c r="F1" s="10"/>
    </row>
    <row r="2" spans="1:6" ht="15" x14ac:dyDescent="0.2">
      <c r="A2" s="6" t="e" vm="1">
        <v>#VALUE!</v>
      </c>
    </row>
    <row r="3" spans="1:6" ht="15" x14ac:dyDescent="0.2">
      <c r="A3" s="7" t="e" vm="2">
        <v>#VALUE!</v>
      </c>
    </row>
    <row r="4" spans="1:6" ht="15" x14ac:dyDescent="0.2">
      <c r="A4" s="8" t="e" vm="3">
        <v>#VALUE!</v>
      </c>
    </row>
    <row r="5" spans="1:6" x14ac:dyDescent="0.2">
      <c r="B5" s="10"/>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FC48E326229DD4299F44BACC9071762" ma:contentTypeVersion="11" ma:contentTypeDescription="Create a new document." ma:contentTypeScope="" ma:versionID="f053c7ed658e3cfde351b1df6c18a97b">
  <xsd:schema xmlns:xsd="http://www.w3.org/2001/XMLSchema" xmlns:xs="http://www.w3.org/2001/XMLSchema" xmlns:p="http://schemas.microsoft.com/office/2006/metadata/properties" xmlns:ns3="4f04634c-f94b-4d1b-bbf0-373322fc0e85" xmlns:ns4="ec3bc3f9-77f2-49fe-ad30-57c8434c1067" targetNamespace="http://schemas.microsoft.com/office/2006/metadata/properties" ma:root="true" ma:fieldsID="ef2cefa54ce223d59c2765bc0580128c" ns3:_="" ns4:_="">
    <xsd:import namespace="4f04634c-f94b-4d1b-bbf0-373322fc0e85"/>
    <xsd:import namespace="ec3bc3f9-77f2-49fe-ad30-57c8434c106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Location"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04634c-f94b-4d1b-bbf0-373322fc0e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3bc3f9-77f2-49fe-ad30-57c8434c106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7192B3-CE2D-48CE-B4DF-BEB0CA34842E}">
  <ds:schemaRefs>
    <ds:schemaRef ds:uri="http://schemas.microsoft.com/office/infopath/2007/PartnerControls"/>
    <ds:schemaRef ds:uri="http://purl.org/dc/elements/1.1/"/>
    <ds:schemaRef ds:uri="http://schemas.microsoft.com/office/2006/metadata/properties"/>
    <ds:schemaRef ds:uri="4f04634c-f94b-4d1b-bbf0-373322fc0e85"/>
    <ds:schemaRef ds:uri="http://purl.org/dc/terms/"/>
    <ds:schemaRef ds:uri="http://schemas.openxmlformats.org/package/2006/metadata/core-properties"/>
    <ds:schemaRef ds:uri="http://schemas.microsoft.com/office/2006/documentManagement/types"/>
    <ds:schemaRef ds:uri="ec3bc3f9-77f2-49fe-ad30-57c8434c1067"/>
    <ds:schemaRef ds:uri="http://www.w3.org/XML/1998/namespace"/>
    <ds:schemaRef ds:uri="http://purl.org/dc/dcmitype/"/>
  </ds:schemaRefs>
</ds:datastoreItem>
</file>

<file path=customXml/itemProps2.xml><?xml version="1.0" encoding="utf-8"?>
<ds:datastoreItem xmlns:ds="http://schemas.openxmlformats.org/officeDocument/2006/customXml" ds:itemID="{0D143BB0-9C76-4387-AADD-D30CA18A83A2}">
  <ds:schemaRefs>
    <ds:schemaRef ds:uri="http://schemas.microsoft.com/sharepoint/v3/contenttype/forms"/>
  </ds:schemaRefs>
</ds:datastoreItem>
</file>

<file path=customXml/itemProps3.xml><?xml version="1.0" encoding="utf-8"?>
<ds:datastoreItem xmlns:ds="http://schemas.openxmlformats.org/officeDocument/2006/customXml" ds:itemID="{1860E172-013C-43BB-9BCB-FDC958192E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04634c-f94b-4d1b-bbf0-373322fc0e85"/>
    <ds:schemaRef ds:uri="ec3bc3f9-77f2-49fe-ad30-57c8434c10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Jaarvrachten aanvoer buitenland</vt:lpstr>
      <vt:lpstr>Sheet1</vt:lpstr>
    </vt:vector>
  </TitlesOfParts>
  <Company>Rijkswaterstaat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van Hoorn</dc:creator>
  <cp:lastModifiedBy>Steven Kelderman</cp:lastModifiedBy>
  <cp:lastPrinted>2007-05-01T14:42:22Z</cp:lastPrinted>
  <dcterms:created xsi:type="dcterms:W3CDTF">2007-02-16T12:46:09Z</dcterms:created>
  <dcterms:modified xsi:type="dcterms:W3CDTF">2024-05-21T07:26:54Z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0x0101008FC48E326229DD4299F44BACC9071762</vt:lpwstr>
  </property>
</Properties>
</file>